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8355" windowHeight="4965" activeTab="0"/>
  </bookViews>
  <sheets>
    <sheet name="CUMPG" sheetId="1" r:id="rId1"/>
  </sheets>
  <definedNames>
    <definedName name="_xlnm.Print_Area" localSheetId="0">'CUMPG'!$A$1:$L$36</definedName>
  </definedNames>
  <calcPr fullCalcOnLoad="1"/>
</workbook>
</file>

<file path=xl/sharedStrings.xml><?xml version="1.0" encoding="utf-8"?>
<sst xmlns="http://schemas.openxmlformats.org/spreadsheetml/2006/main" count="76" uniqueCount="49">
  <si>
    <t>CUMPLIMIENTO DE NORMAS</t>
  </si>
  <si>
    <t>SEGUROS GENERALES</t>
  </si>
  <si>
    <t>SOCIEDAD</t>
  </si>
  <si>
    <t>PATRIMONIO</t>
  </si>
  <si>
    <t>OBLIGACION DE</t>
  </si>
  <si>
    <t>INVER.REPRES.</t>
  </si>
  <si>
    <t>SUPERAV.(DEF) DE</t>
  </si>
  <si>
    <t>INVER.DE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</si>
  <si>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</si>
  <si>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</si>
  <si>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</si>
  <si>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</si>
  <si>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</si>
  <si>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</si>
  <si>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</si>
  <si>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RRC Y MAT.</t>
  </si>
  <si>
    <t>RES.SINIEST.</t>
  </si>
  <si>
    <t>PAT.RIES.</t>
  </si>
  <si>
    <t>TEC. Y PAT.RIESGO</t>
  </si>
  <si>
    <t>Aseguradora de Magallanes</t>
  </si>
  <si>
    <t>Coface</t>
  </si>
  <si>
    <t>Cruz del Sur</t>
  </si>
  <si>
    <t>Mutualidad de Carabineros</t>
  </si>
  <si>
    <t>Renta Nacional</t>
  </si>
  <si>
    <t>Crédito Continental</t>
  </si>
  <si>
    <t xml:space="preserve">Mapfre </t>
  </si>
  <si>
    <t xml:space="preserve">ABN Amro  </t>
  </si>
  <si>
    <t xml:space="preserve">RESERVAS </t>
  </si>
  <si>
    <t>TECNICAS</t>
  </si>
  <si>
    <t xml:space="preserve">Cardif </t>
  </si>
  <si>
    <t xml:space="preserve">Consorcio Nacional </t>
  </si>
  <si>
    <t>ING</t>
  </si>
  <si>
    <t>ENDEUDAMIENTO</t>
  </si>
  <si>
    <t xml:space="preserve">Mapfre Garantías y Créditos </t>
  </si>
  <si>
    <t xml:space="preserve"> </t>
  </si>
  <si>
    <t>Bci</t>
  </si>
  <si>
    <t xml:space="preserve">Interamericana </t>
  </si>
  <si>
    <t>Huelen</t>
  </si>
  <si>
    <t xml:space="preserve">Ace </t>
  </si>
  <si>
    <t>Ise Chile</t>
  </si>
  <si>
    <t xml:space="preserve">Chubb </t>
  </si>
  <si>
    <t>Penta Security</t>
  </si>
  <si>
    <t>Liberty</t>
  </si>
  <si>
    <t>INVERSIONES NO</t>
  </si>
  <si>
    <t>Royal &amp; Sun</t>
  </si>
  <si>
    <t>(al 30 de septiembre  de 2005, montos expresados en miles de pesos)</t>
  </si>
  <si>
    <t>Chilena Consolidada (1)</t>
  </si>
  <si>
    <t>(1)</t>
  </si>
  <si>
    <t>La compañía presenta déficit de inversiones representativas de Reservas Técnicas y Patrimonio de Riesgo ascendente a M$2.858.335, situación producida por un corte de cartera de reaseguro, provocando un saldo de primas por cobrar a reaseguradores que aún no ha sido recuperado por la compañía, y cuya partida no puede ser usada como respaldo de la obligación de invertir. De acuerdo a lo informado por la compañía, este déficit quedó cubierto con inversiones que se adquirieron con la contratación de un crédito bancario por $ 3.000 millones.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</si>
</sst>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$&quot;_);\(#,##0\ &quot;$&quot;\)"/>
    <numFmt numFmtId="193" formatCode="#,##0\ &quot;$&quot;_);[Red]\(#,##0\ &quot;$&quot;\)"/>
    <numFmt numFmtId="194" formatCode="#,##0.00\ &quot;$&quot;_);\(#,##0.00\ &quot;$&quot;\)"/>
    <numFmt numFmtId="195" formatCode="#,##0.00\ &quot;$&quot;_);[Red]\(#,##0.00\ &quot;$&quot;\)"/>
    <numFmt numFmtId="196" formatCode="_ * #,##0_)\ &quot;$&quot;_ ;_ * \(#,##0\)\ &quot;$&quot;_ ;_ * &quot;-&quot;_)\ &quot;$&quot;_ ;_ @_ "/>
    <numFmt numFmtId="197" formatCode="_ * #,##0_)\ _$_ ;_ * \(#,##0\)\ _$_ ;_ * &quot;-&quot;_)\ _$_ ;_ @_ "/>
    <numFmt numFmtId="198" formatCode="_ * #,##0.00_)\ &quot;$&quot;_ ;_ * \(#,##0.00\)\ &quot;$&quot;_ ;_ * &quot;-&quot;??_)\ &quot;$&quot;_ ;_ @_ "/>
    <numFmt numFmtId="199" formatCode="_ * #,##0.00_)\ _$_ ;_ * \(#,##0.00\)\ _$_ ;_ * &quot;-&quot;??_)\ _$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#,##0.000"/>
    <numFmt numFmtId="213" formatCode="#,##0.0000"/>
    <numFmt numFmtId="214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9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 quotePrefix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3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 quotePrefix="1">
      <alignment horizontal="right"/>
    </xf>
    <xf numFmtId="3" fontId="4" fillId="0" borderId="0" xfId="0" applyNumberFormat="1" applyFont="1" applyFill="1" applyBorder="1" applyAlignment="1" quotePrefix="1">
      <alignment horizontal="center"/>
    </xf>
    <xf numFmtId="3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4" fillId="0" borderId="2" xfId="0" applyNumberFormat="1" applyFont="1" applyFill="1" applyBorder="1" applyAlignment="1" quotePrefix="1">
      <alignment horizontal="lef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21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left" vertical="top"/>
    </xf>
    <xf numFmtId="0" fontId="0" fillId="0" borderId="0" xfId="0" applyFill="1" applyAlignment="1">
      <alignment/>
    </xf>
    <xf numFmtId="3" fontId="5" fillId="0" borderId="0" xfId="0" applyNumberFormat="1" applyFont="1" applyFill="1" applyAlignment="1" quotePrefix="1">
      <alignment horizontal="left" vertical="top"/>
    </xf>
    <xf numFmtId="3" fontId="4" fillId="0" borderId="1" xfId="0" applyNumberFormat="1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Alignment="1">
      <alignment horizontal="justify" vertical="top" wrapText="1"/>
    </xf>
    <xf numFmtId="3" fontId="8" fillId="0" borderId="0" xfId="0" applyNumberFormat="1" applyFont="1" applyFill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tabSelected="1" zoomScale="90" zoomScaleNormal="90" workbookViewId="0" topLeftCell="A1">
      <selection activeCell="B11" sqref="B11"/>
    </sheetView>
  </sheetViews>
  <sheetFormatPr defaultColWidth="11.421875" defaultRowHeight="12.75"/>
  <cols>
    <col min="1" max="1" width="2.7109375" style="1" customWidth="1"/>
    <col min="2" max="2" width="26.00390625" style="17" customWidth="1"/>
    <col min="3" max="3" width="13.28125" style="17" customWidth="1"/>
    <col min="4" max="4" width="7.28125" style="17" customWidth="1"/>
    <col min="5" max="5" width="10.7109375" style="17" customWidth="1"/>
    <col min="6" max="6" width="17.00390625" style="17" bestFit="1" customWidth="1"/>
    <col min="7" max="7" width="16.7109375" style="17" bestFit="1" customWidth="1"/>
    <col min="8" max="8" width="18.00390625" style="17" bestFit="1" customWidth="1"/>
    <col min="9" max="9" width="17.7109375" style="17" bestFit="1" customWidth="1"/>
    <col min="10" max="10" width="12.00390625" style="17" bestFit="1" customWidth="1"/>
    <col min="11" max="12" width="14.28125" style="17" customWidth="1"/>
    <col min="13" max="13" width="14.7109375" style="17" customWidth="1"/>
    <col min="14" max="14" width="24.00390625" style="1" customWidth="1"/>
    <col min="15" max="16384" width="11.421875" style="1" customWidth="1"/>
  </cols>
  <sheetData>
    <row r="1" spans="1:3" ht="12.75">
      <c r="A1" s="5"/>
      <c r="B1" s="15"/>
      <c r="C1" s="16"/>
    </row>
    <row r="3" spans="1:6" ht="12.75">
      <c r="A3"/>
      <c r="B3" s="18"/>
      <c r="F3" s="17" t="s">
        <v>34</v>
      </c>
    </row>
    <row r="4" spans="1:2" ht="12.75">
      <c r="A4" s="10" t="s">
        <v>0</v>
      </c>
      <c r="B4" s="19"/>
    </row>
    <row r="5" spans="1:2" ht="12.75">
      <c r="A5" s="11" t="s">
        <v>1</v>
      </c>
      <c r="B5" s="20"/>
    </row>
    <row r="6" spans="1:2" ht="12.75">
      <c r="A6" s="11" t="s">
        <v>45</v>
      </c>
      <c r="B6" s="20"/>
    </row>
    <row r="7" spans="1:13" ht="12.75">
      <c r="A7" s="8" t="s">
        <v>2</v>
      </c>
      <c r="B7" s="21"/>
      <c r="C7" s="22" t="s">
        <v>3</v>
      </c>
      <c r="D7" s="53" t="s">
        <v>32</v>
      </c>
      <c r="E7" s="53"/>
      <c r="F7" s="22" t="s">
        <v>4</v>
      </c>
      <c r="G7" s="23" t="s">
        <v>5</v>
      </c>
      <c r="H7" s="23" t="s">
        <v>6</v>
      </c>
      <c r="I7" s="22" t="s">
        <v>43</v>
      </c>
      <c r="J7" s="23" t="s">
        <v>7</v>
      </c>
      <c r="K7" s="23" t="s">
        <v>7</v>
      </c>
      <c r="L7" s="23" t="s">
        <v>7</v>
      </c>
      <c r="M7" s="41" t="s">
        <v>27</v>
      </c>
    </row>
    <row r="8" spans="1:13" ht="12.75" customHeight="1">
      <c r="A8" s="2"/>
      <c r="B8" s="24"/>
      <c r="C8" s="25" t="s">
        <v>8</v>
      </c>
      <c r="D8" s="26" t="s">
        <v>9</v>
      </c>
      <c r="E8" s="26" t="s">
        <v>10</v>
      </c>
      <c r="F8" s="25" t="s">
        <v>11</v>
      </c>
      <c r="G8" s="27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42" t="s">
        <v>28</v>
      </c>
    </row>
    <row r="9" spans="1:12" ht="12.75">
      <c r="A9" s="2"/>
      <c r="B9" s="24"/>
      <c r="C9" s="24"/>
      <c r="D9" s="24"/>
      <c r="E9" s="24"/>
      <c r="F9" s="25" t="s">
        <v>18</v>
      </c>
      <c r="G9" s="28" t="s">
        <v>8</v>
      </c>
      <c r="H9" s="25" t="s">
        <v>18</v>
      </c>
      <c r="I9" s="26"/>
      <c r="J9" s="24"/>
      <c r="K9" s="24"/>
      <c r="L9" s="24"/>
    </row>
    <row r="10" spans="1:12" ht="12.75">
      <c r="A10" s="6"/>
      <c r="B10" s="29"/>
      <c r="C10" s="29"/>
      <c r="D10" s="30"/>
      <c r="E10" s="30"/>
      <c r="F10" s="29"/>
      <c r="G10" s="29"/>
      <c r="H10" s="29"/>
      <c r="I10" s="29"/>
      <c r="J10" s="29"/>
      <c r="K10" s="29"/>
      <c r="L10" s="29"/>
    </row>
    <row r="11" spans="1:15" ht="12.75">
      <c r="A11" s="10" t="s">
        <v>26</v>
      </c>
      <c r="B11" s="24"/>
      <c r="C11" s="45">
        <v>2580372</v>
      </c>
      <c r="D11" s="31">
        <v>3.02</v>
      </c>
      <c r="E11" s="31">
        <v>0.85</v>
      </c>
      <c r="F11" s="24">
        <v>9134774</v>
      </c>
      <c r="G11" s="14">
        <f aca="true" t="shared" si="0" ref="G11:G32">+J11+K11+L11</f>
        <v>9281707</v>
      </c>
      <c r="H11" s="14">
        <f>+L11+J11+K11-F11</f>
        <v>146933</v>
      </c>
      <c r="I11" s="24">
        <v>939924</v>
      </c>
      <c r="J11" s="24">
        <v>4933498</v>
      </c>
      <c r="K11" s="24">
        <v>1620904</v>
      </c>
      <c r="L11" s="24">
        <v>2727305</v>
      </c>
      <c r="M11" s="17">
        <f>+F11-C11</f>
        <v>6554402</v>
      </c>
      <c r="N11" s="10" t="s">
        <v>26</v>
      </c>
      <c r="O11" s="2"/>
    </row>
    <row r="12" spans="1:15" s="17" customFormat="1" ht="12.75">
      <c r="A12" s="19" t="s">
        <v>38</v>
      </c>
      <c r="B12" s="19"/>
      <c r="C12" s="24">
        <v>1897860</v>
      </c>
      <c r="D12" s="31">
        <v>0.62</v>
      </c>
      <c r="E12" s="31">
        <v>0.16</v>
      </c>
      <c r="F12" s="24">
        <v>7151242</v>
      </c>
      <c r="G12" s="14">
        <f t="shared" si="0"/>
        <v>15685575</v>
      </c>
      <c r="H12" s="14">
        <f aca="true" t="shared" si="1" ref="H12:H18">+L12+J12+K12-F12</f>
        <v>8534333</v>
      </c>
      <c r="I12" s="24">
        <v>936030</v>
      </c>
      <c r="J12" s="24">
        <v>3613722</v>
      </c>
      <c r="K12" s="24">
        <v>1639660</v>
      </c>
      <c r="L12" s="24">
        <v>10432193</v>
      </c>
      <c r="M12" s="17">
        <f aca="true" t="shared" si="2" ref="M12:M30">+F12-C12</f>
        <v>5253382</v>
      </c>
      <c r="N12" s="19" t="s">
        <v>38</v>
      </c>
      <c r="O12" s="19"/>
    </row>
    <row r="13" spans="1:15" ht="12.75">
      <c r="A13" s="10" t="s">
        <v>19</v>
      </c>
      <c r="B13" s="19"/>
      <c r="C13" s="24">
        <v>6525627</v>
      </c>
      <c r="D13" s="31">
        <v>3.1</v>
      </c>
      <c r="E13" s="31">
        <v>0.3</v>
      </c>
      <c r="F13" s="24">
        <v>33815051</v>
      </c>
      <c r="G13" s="14">
        <f t="shared" si="0"/>
        <v>34980303</v>
      </c>
      <c r="H13" s="14">
        <f t="shared" si="1"/>
        <v>1165252</v>
      </c>
      <c r="I13" s="24">
        <v>1297614</v>
      </c>
      <c r="J13" s="24">
        <v>20471237</v>
      </c>
      <c r="K13" s="24">
        <v>6818187</v>
      </c>
      <c r="L13" s="24">
        <v>7690879</v>
      </c>
      <c r="M13" s="17">
        <f>+F13-C13</f>
        <v>27289424</v>
      </c>
      <c r="N13" s="10" t="s">
        <v>19</v>
      </c>
      <c r="O13" s="10"/>
    </row>
    <row r="14" spans="1:15" ht="12.75">
      <c r="A14" s="10" t="s">
        <v>35</v>
      </c>
      <c r="B14" s="20"/>
      <c r="C14" s="24">
        <v>8119787</v>
      </c>
      <c r="D14" s="31">
        <v>3.61</v>
      </c>
      <c r="E14" s="31">
        <v>0.69</v>
      </c>
      <c r="F14" s="24">
        <v>33043186</v>
      </c>
      <c r="G14" s="14">
        <f t="shared" si="0"/>
        <v>35189358</v>
      </c>
      <c r="H14" s="14">
        <f t="shared" si="1"/>
        <v>2146172</v>
      </c>
      <c r="I14" s="24">
        <v>481877</v>
      </c>
      <c r="J14" s="24">
        <v>16916715</v>
      </c>
      <c r="K14" s="24">
        <v>8006684</v>
      </c>
      <c r="L14" s="24">
        <v>10265959</v>
      </c>
      <c r="M14" s="17">
        <f t="shared" si="2"/>
        <v>24923399</v>
      </c>
      <c r="N14" s="10" t="s">
        <v>35</v>
      </c>
      <c r="O14" s="11"/>
    </row>
    <row r="15" spans="1:40" s="41" customFormat="1" ht="12.75">
      <c r="A15" s="19" t="s">
        <v>29</v>
      </c>
      <c r="B15" s="32"/>
      <c r="C15" s="24">
        <v>14181435</v>
      </c>
      <c r="D15" s="31">
        <v>1.92</v>
      </c>
      <c r="E15" s="31">
        <v>0.4</v>
      </c>
      <c r="F15" s="24">
        <v>36110871</v>
      </c>
      <c r="G15" s="14">
        <f t="shared" si="0"/>
        <v>39115315</v>
      </c>
      <c r="H15" s="14">
        <f t="shared" si="1"/>
        <v>3004444</v>
      </c>
      <c r="I15" s="24">
        <v>493128</v>
      </c>
      <c r="J15" s="24">
        <v>19538134</v>
      </c>
      <c r="K15" s="24">
        <v>2391302</v>
      </c>
      <c r="L15" s="24">
        <v>17185879</v>
      </c>
      <c r="M15" s="14">
        <f>+F15-C15</f>
        <v>21929436</v>
      </c>
      <c r="N15" s="19" t="s">
        <v>29</v>
      </c>
      <c r="O15" s="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15" s="41" customFormat="1" ht="12.75">
      <c r="A16" s="19" t="s">
        <v>46</v>
      </c>
      <c r="B16" s="32"/>
      <c r="C16" s="24">
        <v>10753852</v>
      </c>
      <c r="D16" s="31">
        <v>3.88</v>
      </c>
      <c r="E16" s="31">
        <v>0.67</v>
      </c>
      <c r="F16" s="24">
        <v>55253107</v>
      </c>
      <c r="G16" s="14">
        <f t="shared" si="0"/>
        <v>52394772</v>
      </c>
      <c r="H16" s="14">
        <f t="shared" si="1"/>
        <v>-2858335</v>
      </c>
      <c r="I16" s="24">
        <v>914674</v>
      </c>
      <c r="J16" s="24">
        <v>34990765</v>
      </c>
      <c r="K16" s="24">
        <v>9508490</v>
      </c>
      <c r="L16" s="24">
        <v>7895517</v>
      </c>
      <c r="M16" s="17">
        <f>+F16-C16</f>
        <v>44499255</v>
      </c>
      <c r="N16" s="19" t="s">
        <v>46</v>
      </c>
      <c r="O16" s="32"/>
    </row>
    <row r="17" spans="1:15" s="13" customFormat="1" ht="12.75">
      <c r="A17" s="10" t="s">
        <v>40</v>
      </c>
      <c r="B17" s="19"/>
      <c r="C17" s="24">
        <v>1594580</v>
      </c>
      <c r="D17" s="31">
        <v>0.58</v>
      </c>
      <c r="E17" s="31">
        <v>0.21</v>
      </c>
      <c r="F17" s="24">
        <v>3700126</v>
      </c>
      <c r="G17" s="14">
        <f t="shared" si="0"/>
        <v>4844986</v>
      </c>
      <c r="H17" s="14">
        <f t="shared" si="1"/>
        <v>1144860</v>
      </c>
      <c r="I17" s="24">
        <v>1381557</v>
      </c>
      <c r="J17" s="24">
        <v>1921431</v>
      </c>
      <c r="K17" s="24">
        <v>324694</v>
      </c>
      <c r="L17" s="24">
        <v>2598861</v>
      </c>
      <c r="M17" s="17">
        <f t="shared" si="2"/>
        <v>2105546</v>
      </c>
      <c r="N17" s="10" t="s">
        <v>40</v>
      </c>
      <c r="O17" s="10"/>
    </row>
    <row r="18" spans="1:15" s="13" customFormat="1" ht="12.75">
      <c r="A18" s="10" t="s">
        <v>20</v>
      </c>
      <c r="B18" s="32"/>
      <c r="C18" s="24">
        <v>1594580</v>
      </c>
      <c r="D18" s="31">
        <v>1.36</v>
      </c>
      <c r="E18" s="31">
        <v>0.23</v>
      </c>
      <c r="F18" s="24">
        <v>5677029</v>
      </c>
      <c r="G18" s="14">
        <f t="shared" si="0"/>
        <v>7071899</v>
      </c>
      <c r="H18" s="14">
        <f t="shared" si="1"/>
        <v>1394870</v>
      </c>
      <c r="I18" s="24">
        <v>98797</v>
      </c>
      <c r="J18" s="24">
        <v>956934</v>
      </c>
      <c r="K18" s="24">
        <v>3125515</v>
      </c>
      <c r="L18" s="24">
        <v>2989450</v>
      </c>
      <c r="M18" s="17">
        <f t="shared" si="2"/>
        <v>4082449</v>
      </c>
      <c r="N18" s="10" t="s">
        <v>20</v>
      </c>
      <c r="O18" s="12"/>
    </row>
    <row r="19" spans="1:15" s="17" customFormat="1" ht="12.75">
      <c r="A19" s="19" t="s">
        <v>30</v>
      </c>
      <c r="B19" s="19"/>
      <c r="C19" s="24">
        <v>1795356</v>
      </c>
      <c r="D19" s="31">
        <v>2.26</v>
      </c>
      <c r="E19" s="31">
        <v>0.33</v>
      </c>
      <c r="F19" s="24">
        <v>9452983</v>
      </c>
      <c r="G19" s="14">
        <f>+J19+K19+L19</f>
        <v>11165886</v>
      </c>
      <c r="H19" s="14">
        <f>+L19+J19+K19-F19</f>
        <v>1712903</v>
      </c>
      <c r="I19" s="24">
        <v>470724</v>
      </c>
      <c r="J19" s="24">
        <v>5342799</v>
      </c>
      <c r="K19" s="24">
        <v>2314828</v>
      </c>
      <c r="L19" s="24">
        <v>3508259</v>
      </c>
      <c r="M19" s="17">
        <f>+F19-C19</f>
        <v>7657627</v>
      </c>
      <c r="N19" s="19" t="s">
        <v>30</v>
      </c>
      <c r="O19" s="19"/>
    </row>
    <row r="20" spans="1:15" ht="12.75">
      <c r="A20" s="10" t="s">
        <v>24</v>
      </c>
      <c r="B20" s="19"/>
      <c r="C20" s="24">
        <v>1594580</v>
      </c>
      <c r="D20" s="31">
        <v>0.41</v>
      </c>
      <c r="E20" s="31">
        <v>0.08</v>
      </c>
      <c r="F20" s="24">
        <v>3615944</v>
      </c>
      <c r="G20" s="14">
        <f>+J20+K20+L20</f>
        <v>6512096</v>
      </c>
      <c r="H20" s="14">
        <f>+L20+J20+K20-F20</f>
        <v>2896152</v>
      </c>
      <c r="I20" s="24">
        <v>1149308</v>
      </c>
      <c r="J20" s="24">
        <v>1510241</v>
      </c>
      <c r="K20" s="24">
        <v>511123</v>
      </c>
      <c r="L20" s="24">
        <v>4490732</v>
      </c>
      <c r="M20" s="17">
        <f>+F20-C20</f>
        <v>2021364</v>
      </c>
      <c r="N20" s="10" t="s">
        <v>24</v>
      </c>
      <c r="O20" s="10"/>
    </row>
    <row r="21" spans="1:15" ht="12.75">
      <c r="A21" s="19" t="s">
        <v>21</v>
      </c>
      <c r="B21" s="20"/>
      <c r="C21" s="24">
        <v>13314427</v>
      </c>
      <c r="D21" s="31">
        <v>2.29</v>
      </c>
      <c r="E21" s="31">
        <v>0.22</v>
      </c>
      <c r="F21" s="24">
        <v>64236966</v>
      </c>
      <c r="G21" s="14">
        <f t="shared" si="0"/>
        <v>69837874</v>
      </c>
      <c r="H21" s="14">
        <f>+L21+J21+K21-F21</f>
        <v>5600908</v>
      </c>
      <c r="I21" s="24">
        <v>2763493</v>
      </c>
      <c r="J21" s="24">
        <v>39525113</v>
      </c>
      <c r="K21" s="24">
        <v>11397426</v>
      </c>
      <c r="L21" s="24">
        <v>18915335</v>
      </c>
      <c r="M21" s="17">
        <f t="shared" si="2"/>
        <v>50922539</v>
      </c>
      <c r="N21" s="19" t="s">
        <v>21</v>
      </c>
      <c r="O21" s="11"/>
    </row>
    <row r="22" spans="1:15" ht="12.75">
      <c r="A22" s="10" t="s">
        <v>37</v>
      </c>
      <c r="B22" s="20"/>
      <c r="C22" s="24">
        <v>1594580</v>
      </c>
      <c r="D22" s="31">
        <v>0.15</v>
      </c>
      <c r="E22" s="31">
        <v>0.01</v>
      </c>
      <c r="F22" s="24">
        <v>1901396</v>
      </c>
      <c r="G22" s="14">
        <f t="shared" si="0"/>
        <v>2363152</v>
      </c>
      <c r="H22" s="14">
        <f>+L22+J22+K22-F22</f>
        <v>461756</v>
      </c>
      <c r="I22" s="24">
        <v>211881</v>
      </c>
      <c r="J22" s="24">
        <v>306816</v>
      </c>
      <c r="K22" s="24">
        <v>0</v>
      </c>
      <c r="L22" s="24">
        <v>2056336</v>
      </c>
      <c r="M22" s="17">
        <f t="shared" si="2"/>
        <v>306816</v>
      </c>
      <c r="N22" s="10" t="s">
        <v>37</v>
      </c>
      <c r="O22" s="11"/>
    </row>
    <row r="23" spans="1:15" ht="12.75">
      <c r="A23" s="10" t="s">
        <v>31</v>
      </c>
      <c r="B23" s="20"/>
      <c r="C23" s="24">
        <v>1815833</v>
      </c>
      <c r="D23" s="31">
        <v>2.32</v>
      </c>
      <c r="E23" s="31">
        <v>0.37</v>
      </c>
      <c r="F23" s="24">
        <v>9443676</v>
      </c>
      <c r="G23" s="14">
        <f t="shared" si="0"/>
        <v>10394323</v>
      </c>
      <c r="H23" s="14">
        <f>+L23+J23+K23-F23</f>
        <v>950647</v>
      </c>
      <c r="I23" s="24">
        <v>161271</v>
      </c>
      <c r="J23" s="24">
        <v>3186224</v>
      </c>
      <c r="K23" s="24">
        <v>4441619</v>
      </c>
      <c r="L23" s="24">
        <v>2766480</v>
      </c>
      <c r="M23" s="17">
        <f>+F23-C23</f>
        <v>7627843</v>
      </c>
      <c r="N23" s="10" t="s">
        <v>31</v>
      </c>
      <c r="O23" s="11"/>
    </row>
    <row r="24" spans="1:15" ht="12.75">
      <c r="A24" s="10" t="s">
        <v>36</v>
      </c>
      <c r="B24" s="20"/>
      <c r="C24" s="24">
        <v>12486931</v>
      </c>
      <c r="D24" s="31">
        <v>3.39</v>
      </c>
      <c r="E24" s="31">
        <v>0.82</v>
      </c>
      <c r="F24" s="24">
        <v>51492885</v>
      </c>
      <c r="G24" s="14">
        <f t="shared" si="0"/>
        <v>59383318</v>
      </c>
      <c r="H24" s="14">
        <f aca="true" t="shared" si="3" ref="H24:H32">+L24+J24+K24-F24</f>
        <v>7890433</v>
      </c>
      <c r="I24" s="24">
        <v>735930</v>
      </c>
      <c r="J24" s="24">
        <v>35127908</v>
      </c>
      <c r="K24" s="24">
        <v>3878046</v>
      </c>
      <c r="L24" s="24">
        <v>20377364</v>
      </c>
      <c r="M24" s="17">
        <f t="shared" si="2"/>
        <v>39005954</v>
      </c>
      <c r="N24" s="10" t="s">
        <v>36</v>
      </c>
      <c r="O24" s="11"/>
    </row>
    <row r="25" spans="1:15" s="17" customFormat="1" ht="12.75">
      <c r="A25" s="19" t="s">
        <v>39</v>
      </c>
      <c r="B25" s="19"/>
      <c r="C25" s="24">
        <v>1594580</v>
      </c>
      <c r="D25" s="31">
        <v>2.04</v>
      </c>
      <c r="E25" s="31">
        <v>0.4</v>
      </c>
      <c r="F25" s="24">
        <v>7688275</v>
      </c>
      <c r="G25" s="14">
        <f t="shared" si="0"/>
        <v>8511798</v>
      </c>
      <c r="H25" s="14">
        <f t="shared" si="3"/>
        <v>823523</v>
      </c>
      <c r="I25" s="24">
        <v>742606</v>
      </c>
      <c r="J25" s="24">
        <v>4579587</v>
      </c>
      <c r="K25" s="24">
        <v>1514108</v>
      </c>
      <c r="L25" s="24">
        <v>2418103</v>
      </c>
      <c r="M25" s="17">
        <f t="shared" si="2"/>
        <v>6093695</v>
      </c>
      <c r="N25" s="19" t="s">
        <v>39</v>
      </c>
      <c r="O25" s="19"/>
    </row>
    <row r="26" spans="1:15" s="17" customFormat="1" ht="12.75">
      <c r="A26" s="19" t="s">
        <v>42</v>
      </c>
      <c r="B26" s="19"/>
      <c r="C26" s="24">
        <v>6775534</v>
      </c>
      <c r="D26" s="44">
        <v>3.3</v>
      </c>
      <c r="E26" s="44">
        <v>0.45</v>
      </c>
      <c r="F26" s="24">
        <v>36068189</v>
      </c>
      <c r="G26" s="14">
        <f t="shared" si="0"/>
        <v>37511751</v>
      </c>
      <c r="H26" s="14">
        <f>+L26+J26+K26-F26</f>
        <v>1443562</v>
      </c>
      <c r="I26" s="24">
        <v>119956</v>
      </c>
      <c r="J26" s="24">
        <v>20255394</v>
      </c>
      <c r="K26" s="24">
        <v>9037261</v>
      </c>
      <c r="L26" s="24">
        <v>8219096</v>
      </c>
      <c r="M26" s="17">
        <f>+F26-C26</f>
        <v>29292655</v>
      </c>
      <c r="N26" s="19" t="s">
        <v>42</v>
      </c>
      <c r="O26" s="19"/>
    </row>
    <row r="27" spans="1:15" ht="12.75">
      <c r="A27" s="10" t="s">
        <v>25</v>
      </c>
      <c r="B27" s="19"/>
      <c r="C27" s="24">
        <v>8337597</v>
      </c>
      <c r="D27" s="31">
        <v>2.72</v>
      </c>
      <c r="E27" s="31">
        <v>0.49</v>
      </c>
      <c r="F27" s="24">
        <v>42594456</v>
      </c>
      <c r="G27" s="14">
        <f t="shared" si="0"/>
        <v>45082751</v>
      </c>
      <c r="H27" s="14">
        <f t="shared" si="3"/>
        <v>2488295</v>
      </c>
      <c r="I27" s="24">
        <v>1120960</v>
      </c>
      <c r="J27" s="24">
        <v>27379113</v>
      </c>
      <c r="K27" s="24">
        <v>6877746</v>
      </c>
      <c r="L27" s="24">
        <v>10825892</v>
      </c>
      <c r="M27" s="17">
        <f t="shared" si="2"/>
        <v>34256859</v>
      </c>
      <c r="N27" s="10" t="s">
        <v>25</v>
      </c>
      <c r="O27" s="10"/>
    </row>
    <row r="28" spans="1:15" ht="12.75">
      <c r="A28" s="19" t="s">
        <v>33</v>
      </c>
      <c r="B28" s="19"/>
      <c r="C28" s="24">
        <v>1594580</v>
      </c>
      <c r="D28" s="31">
        <v>0.41</v>
      </c>
      <c r="E28" s="31">
        <v>0.09</v>
      </c>
      <c r="F28" s="24">
        <v>2907969</v>
      </c>
      <c r="G28" s="14">
        <f t="shared" si="0"/>
        <v>3977943</v>
      </c>
      <c r="H28" s="14">
        <f t="shared" si="3"/>
        <v>1069974</v>
      </c>
      <c r="I28" s="24">
        <v>940151</v>
      </c>
      <c r="J28" s="24">
        <v>1055619</v>
      </c>
      <c r="K28" s="24">
        <v>257770</v>
      </c>
      <c r="L28" s="24">
        <v>2664554</v>
      </c>
      <c r="M28" s="17">
        <f t="shared" si="2"/>
        <v>1313389</v>
      </c>
      <c r="N28" s="19" t="s">
        <v>33</v>
      </c>
      <c r="O28" s="10"/>
    </row>
    <row r="29" spans="1:15" s="13" customFormat="1" ht="12.75">
      <c r="A29" s="10" t="s">
        <v>22</v>
      </c>
      <c r="B29" s="19"/>
      <c r="C29" s="24">
        <v>1594580</v>
      </c>
      <c r="D29" s="31">
        <v>0.11</v>
      </c>
      <c r="E29" s="31">
        <v>0.02</v>
      </c>
      <c r="F29" s="24">
        <v>2175662</v>
      </c>
      <c r="G29" s="14">
        <f t="shared" si="0"/>
        <v>5853107</v>
      </c>
      <c r="H29" s="14">
        <f t="shared" si="3"/>
        <v>3677445</v>
      </c>
      <c r="I29" s="24">
        <v>666314</v>
      </c>
      <c r="J29" s="24">
        <v>568575</v>
      </c>
      <c r="K29" s="24">
        <v>12507</v>
      </c>
      <c r="L29" s="24">
        <v>5272025</v>
      </c>
      <c r="M29" s="17">
        <f t="shared" si="2"/>
        <v>581082</v>
      </c>
      <c r="N29" s="10" t="s">
        <v>22</v>
      </c>
      <c r="O29" s="10"/>
    </row>
    <row r="30" spans="1:15" s="13" customFormat="1" ht="12.75">
      <c r="A30" s="10" t="s">
        <v>41</v>
      </c>
      <c r="B30" s="20"/>
      <c r="C30" s="24">
        <v>8254423</v>
      </c>
      <c r="D30" s="31">
        <v>2.99</v>
      </c>
      <c r="E30" s="31">
        <v>0.44</v>
      </c>
      <c r="F30" s="24">
        <v>43483412</v>
      </c>
      <c r="G30" s="14">
        <f t="shared" si="0"/>
        <v>48593023</v>
      </c>
      <c r="H30" s="14">
        <f>+L30+J30+K30-F30</f>
        <v>5109611</v>
      </c>
      <c r="I30" s="24">
        <v>1443619</v>
      </c>
      <c r="J30" s="24">
        <v>25646534</v>
      </c>
      <c r="K30" s="24">
        <v>9582455</v>
      </c>
      <c r="L30" s="24">
        <v>13364034</v>
      </c>
      <c r="M30" s="17">
        <f t="shared" si="2"/>
        <v>35228989</v>
      </c>
      <c r="N30" s="10" t="s">
        <v>41</v>
      </c>
      <c r="O30" s="10"/>
    </row>
    <row r="31" spans="1:15" s="17" customFormat="1" ht="12.75">
      <c r="A31" s="10" t="s">
        <v>23</v>
      </c>
      <c r="B31" s="19"/>
      <c r="C31" s="24">
        <v>1594580</v>
      </c>
      <c r="D31" s="31">
        <v>1.91</v>
      </c>
      <c r="E31" s="31">
        <v>0.33</v>
      </c>
      <c r="F31" s="24">
        <v>6885837</v>
      </c>
      <c r="G31" s="14">
        <f t="shared" si="0"/>
        <v>7920589</v>
      </c>
      <c r="H31" s="14">
        <f t="shared" si="3"/>
        <v>1034752</v>
      </c>
      <c r="I31" s="24">
        <v>263932</v>
      </c>
      <c r="J31" s="24">
        <v>3531250</v>
      </c>
      <c r="K31" s="24">
        <v>1760007</v>
      </c>
      <c r="L31" s="24">
        <v>2629332</v>
      </c>
      <c r="M31" s="17">
        <f>+F31-C31</f>
        <v>5291257</v>
      </c>
      <c r="N31" s="10" t="s">
        <v>23</v>
      </c>
      <c r="O31" s="20"/>
    </row>
    <row r="32" spans="1:15" s="17" customFormat="1" ht="12.75">
      <c r="A32" s="19" t="s">
        <v>44</v>
      </c>
      <c r="B32" s="19"/>
      <c r="C32" s="24">
        <v>6952920</v>
      </c>
      <c r="D32" s="31">
        <v>4.85</v>
      </c>
      <c r="E32" s="31">
        <v>0.99</v>
      </c>
      <c r="F32" s="24">
        <v>33800681</v>
      </c>
      <c r="G32" s="14">
        <f t="shared" si="0"/>
        <v>35399525</v>
      </c>
      <c r="H32" s="14">
        <f t="shared" si="3"/>
        <v>1598844</v>
      </c>
      <c r="I32" s="24">
        <v>2262317</v>
      </c>
      <c r="J32" s="24">
        <v>17496030</v>
      </c>
      <c r="K32" s="24">
        <v>9351731</v>
      </c>
      <c r="L32" s="24">
        <v>8551764</v>
      </c>
      <c r="M32" s="17">
        <f>+F32-C32</f>
        <v>26847761</v>
      </c>
      <c r="N32" s="19" t="s">
        <v>44</v>
      </c>
      <c r="O32" s="20"/>
    </row>
    <row r="33" spans="1:13" ht="12.75">
      <c r="A33" s="7" t="s">
        <v>9</v>
      </c>
      <c r="B33" s="33"/>
      <c r="C33" s="34">
        <f>SUM(C11:C32)</f>
        <v>116548594</v>
      </c>
      <c r="D33" s="35"/>
      <c r="E33" s="35"/>
      <c r="F33" s="34">
        <f aca="true" t="shared" si="4" ref="F33:M33">SUM(F11:F32)</f>
        <v>499633717</v>
      </c>
      <c r="G33" s="34">
        <f t="shared" si="4"/>
        <v>551071051</v>
      </c>
      <c r="H33" s="34">
        <f t="shared" si="4"/>
        <v>51437334</v>
      </c>
      <c r="I33" s="34">
        <f t="shared" si="4"/>
        <v>19596063</v>
      </c>
      <c r="J33" s="34">
        <f t="shared" si="4"/>
        <v>288853639</v>
      </c>
      <c r="K33" s="34">
        <f t="shared" si="4"/>
        <v>94372063</v>
      </c>
      <c r="L33" s="34">
        <f t="shared" si="4"/>
        <v>167845349</v>
      </c>
      <c r="M33" s="34">
        <f t="shared" si="4"/>
        <v>383085123</v>
      </c>
    </row>
    <row r="34" spans="1:13" ht="10.5" customHeight="1">
      <c r="A34" s="43"/>
      <c r="B34" s="49"/>
      <c r="C34" s="50"/>
      <c r="D34" s="51"/>
      <c r="E34" s="51"/>
      <c r="F34" s="50"/>
      <c r="G34" s="50"/>
      <c r="H34" s="50"/>
      <c r="I34" s="50"/>
      <c r="J34" s="50"/>
      <c r="K34" s="50"/>
      <c r="L34" s="50"/>
      <c r="M34" s="52"/>
    </row>
    <row r="35" spans="1:13" ht="35.25" customHeight="1">
      <c r="A35" s="48" t="s">
        <v>47</v>
      </c>
      <c r="B35" s="56" t="s">
        <v>48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47"/>
    </row>
    <row r="36" spans="1:12" ht="30.75" customHeight="1">
      <c r="A36" s="46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5" ht="12.75">
      <c r="A37" s="3"/>
      <c r="B37" s="38"/>
      <c r="D37" s="37"/>
      <c r="E37" s="37"/>
    </row>
    <row r="38" spans="1:5" ht="12.75">
      <c r="A38" s="3"/>
      <c r="B38" s="38"/>
      <c r="D38" s="37"/>
      <c r="E38" s="37"/>
    </row>
    <row r="39" spans="1:5" ht="12.75">
      <c r="A39" s="3"/>
      <c r="B39" s="38"/>
      <c r="D39" s="37"/>
      <c r="E39" s="37"/>
    </row>
    <row r="40" spans="1:5" ht="12.75">
      <c r="A40" s="3"/>
      <c r="B40" s="38"/>
      <c r="D40" s="37"/>
      <c r="E40" s="37"/>
    </row>
    <row r="41" spans="1:5" ht="12.75">
      <c r="A41" s="3"/>
      <c r="B41" s="38"/>
      <c r="D41" s="37"/>
      <c r="E41" s="37"/>
    </row>
    <row r="42" spans="1:5" ht="12.75">
      <c r="A42" s="9"/>
      <c r="B42" s="36"/>
      <c r="D42" s="39"/>
      <c r="E42" s="37"/>
    </row>
    <row r="43" spans="1:5" ht="12.75">
      <c r="A43" s="9"/>
      <c r="B43" s="36"/>
      <c r="D43" s="37"/>
      <c r="E43" s="37"/>
    </row>
    <row r="44" spans="1:5" ht="12.75">
      <c r="A44" s="3"/>
      <c r="B44" s="38"/>
      <c r="D44" s="37"/>
      <c r="E44" s="37"/>
    </row>
    <row r="45" spans="1:5" ht="12.75">
      <c r="A45" s="5"/>
      <c r="B45" s="15"/>
      <c r="D45" s="37"/>
      <c r="E45" s="37"/>
    </row>
    <row r="46" spans="1:5" ht="12.75">
      <c r="A46" s="4"/>
      <c r="B46" s="40"/>
      <c r="D46" s="37"/>
      <c r="E46" s="37"/>
    </row>
    <row r="47" spans="1:5" ht="12.75">
      <c r="A47" s="4"/>
      <c r="B47" s="40"/>
      <c r="D47" s="37"/>
      <c r="E47" s="37"/>
    </row>
    <row r="48" spans="1:5" ht="12.75">
      <c r="A48" s="4"/>
      <c r="B48" s="40"/>
      <c r="D48" s="37"/>
      <c r="E48" s="37"/>
    </row>
    <row r="49" spans="1:5" ht="12.75">
      <c r="A49" s="4"/>
      <c r="B49" s="40"/>
      <c r="D49" s="37"/>
      <c r="E49" s="37"/>
    </row>
    <row r="50" spans="4:5" ht="12.75">
      <c r="D50" s="37"/>
      <c r="E50" s="37"/>
    </row>
    <row r="51" spans="4:5" ht="12.75">
      <c r="D51" s="37"/>
      <c r="E51" s="37"/>
    </row>
    <row r="52" spans="4:5" ht="12.75">
      <c r="D52" s="37"/>
      <c r="E52" s="37"/>
    </row>
    <row r="53" spans="4:5" ht="12.75">
      <c r="D53" s="37"/>
      <c r="E53" s="37"/>
    </row>
    <row r="54" spans="4:5" ht="12.75">
      <c r="D54" s="37"/>
      <c r="E54" s="37"/>
    </row>
    <row r="55" spans="4:5" ht="12.75">
      <c r="D55" s="37"/>
      <c r="E55" s="37"/>
    </row>
    <row r="56" spans="4:5" ht="12.75">
      <c r="D56" s="37"/>
      <c r="E56" s="37"/>
    </row>
    <row r="57" spans="4:5" ht="12.75">
      <c r="D57" s="37"/>
      <c r="E57" s="37"/>
    </row>
    <row r="58" spans="4:5" ht="12.75">
      <c r="D58" s="37"/>
      <c r="E58" s="37"/>
    </row>
    <row r="59" spans="4:5" ht="12.75">
      <c r="D59" s="37"/>
      <c r="E59" s="37"/>
    </row>
    <row r="60" spans="4:5" ht="12.75">
      <c r="D60" s="37"/>
      <c r="E60" s="37"/>
    </row>
    <row r="61" spans="4:5" ht="12.75">
      <c r="D61" s="37"/>
      <c r="E61" s="37"/>
    </row>
    <row r="62" spans="4:5" ht="12.75">
      <c r="D62" s="37"/>
      <c r="E62" s="37"/>
    </row>
    <row r="63" spans="4:5" ht="12.75">
      <c r="D63" s="37"/>
      <c r="E63" s="37"/>
    </row>
    <row r="64" spans="4:5" ht="12.75">
      <c r="D64" s="37"/>
      <c r="E64" s="37"/>
    </row>
    <row r="65" spans="4:5" ht="12.75">
      <c r="D65" s="37"/>
      <c r="E65" s="37"/>
    </row>
    <row r="66" spans="4:5" ht="12.75">
      <c r="D66" s="37"/>
      <c r="E66" s="37"/>
    </row>
    <row r="67" spans="4:5" ht="12.75">
      <c r="D67" s="37"/>
      <c r="E67" s="37"/>
    </row>
    <row r="68" spans="4:5" ht="12.75">
      <c r="D68" s="37"/>
      <c r="E68" s="37"/>
    </row>
    <row r="69" spans="4:5" ht="12.75">
      <c r="D69" s="37"/>
      <c r="E69" s="37"/>
    </row>
  </sheetData>
  <mergeCells count="3">
    <mergeCell ref="D7:E7"/>
    <mergeCell ref="B36:L36"/>
    <mergeCell ref="B35:L35"/>
  </mergeCells>
  <printOptions/>
  <pageMargins left="1.3385826771653544" right="0.5511811023622047" top="0.8267716535433072" bottom="0.1968503937007874" header="0.1968503937007874" footer="0.1968503937007874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2005-12-06T17:47:28Z</cp:lastPrinted>
  <dcterms:created xsi:type="dcterms:W3CDTF">1998-12-29T21:12:07Z</dcterms:created>
  <dcterms:modified xsi:type="dcterms:W3CDTF">2005-12-06T18:31:04Z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