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90" windowWidth="9570" windowHeight="5475" firstSheet="1" activeTab="3"/>
  </bookViews>
  <sheets>
    <sheet name="Marzo 2013" sheetId="2" r:id="rId1"/>
    <sheet name="Junio 2013" sheetId="3" r:id="rId2"/>
    <sheet name="Septiembre 2013" sheetId="4" r:id="rId3"/>
    <sheet name="Diciembre 2013" sheetId="5" r:id="rId4"/>
  </sheets>
  <definedNames>
    <definedName name="_xlnm.Print_Area" localSheetId="3">'Diciembre 2013'!$A$1:$K$22</definedName>
    <definedName name="_xlnm.Print_Area" localSheetId="1">'Junio 2013'!$A$1:$K$22</definedName>
    <definedName name="_xlnm.Print_Area" localSheetId="0">'Marzo 2013'!$A$1:$K$22</definedName>
    <definedName name="_xlnm.Print_Area" localSheetId="2">'Septiembre 2013'!$A$1:$K$22</definedName>
  </definedNames>
  <calcPr calcId="145621"/>
</workbook>
</file>

<file path=xl/calcChain.xml><?xml version="1.0" encoding="utf-8"?>
<calcChain xmlns="http://schemas.openxmlformats.org/spreadsheetml/2006/main">
  <c r="H20" i="5" l="1"/>
  <c r="I20" i="5" s="1"/>
  <c r="K11" i="5"/>
  <c r="G11" i="5"/>
  <c r="K10" i="5"/>
  <c r="H10" i="5"/>
  <c r="G10" i="5"/>
  <c r="H20" i="4" l="1"/>
  <c r="I20" i="4" s="1"/>
  <c r="G20" i="4"/>
  <c r="F20" i="4"/>
  <c r="K11" i="4"/>
  <c r="G11" i="4"/>
  <c r="F11" i="4"/>
  <c r="K10" i="4"/>
  <c r="G10" i="4"/>
  <c r="H10" i="4" s="1"/>
  <c r="H20" i="3" l="1"/>
  <c r="I20" i="3" s="1"/>
  <c r="J11" i="3"/>
  <c r="G11" i="3"/>
  <c r="F11" i="3"/>
  <c r="K10" i="3"/>
  <c r="F10" i="3"/>
  <c r="G10" i="3" s="1"/>
</calcChain>
</file>

<file path=xl/sharedStrings.xml><?xml version="1.0" encoding="utf-8"?>
<sst xmlns="http://schemas.openxmlformats.org/spreadsheetml/2006/main" count="200" uniqueCount="40">
  <si>
    <t>SOCIEDAD</t>
  </si>
  <si>
    <t>PATRIMONIO</t>
  </si>
  <si>
    <t>INVERSIONES</t>
  </si>
  <si>
    <t>TOTAL</t>
  </si>
  <si>
    <t>FINANC.</t>
  </si>
  <si>
    <t>ENDEUDAMIENTO</t>
  </si>
  <si>
    <t>MUTUALIDADES</t>
  </si>
  <si>
    <t>VENTAS INSTITUCIONALES EXCLUSIVAMENTE</t>
  </si>
  <si>
    <t>OBLIGACION</t>
  </si>
  <si>
    <t>SUPERAVIT (DEF)</t>
  </si>
  <si>
    <t>REPRESENT.</t>
  </si>
  <si>
    <t>DE PATRIMONIO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</si>
  <si>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</si>
  <si>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</si>
  <si>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</si>
  <si>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</si>
  <si>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>TOTALES</t>
  </si>
  <si>
    <t>Y  PATRIMONIO</t>
  </si>
  <si>
    <t>VENTAS NO INST.</t>
  </si>
  <si>
    <t>VENTAS INST.</t>
  </si>
  <si>
    <t>Y PATRIMONIO</t>
  </si>
  <si>
    <t>MUTUALIDAD DE CARABINEROS</t>
  </si>
  <si>
    <t>MUTUALIDAD DEL EJERCITO Y AVIACION</t>
  </si>
  <si>
    <t>MUTUAL DE SEGUROS</t>
  </si>
  <si>
    <t>DE INV. REPRES.</t>
  </si>
  <si>
    <t>DE INV. LAS</t>
  </si>
  <si>
    <t>DE INV. EL</t>
  </si>
  <si>
    <t>Y  PAT. RIESGO</t>
  </si>
  <si>
    <t>DE RES. TECNICAS</t>
  </si>
  <si>
    <t xml:space="preserve"> INV. LAS RES. TEC.</t>
  </si>
  <si>
    <t>REPRES. DE RES. TEC.</t>
  </si>
  <si>
    <t>DE RES.TEC.</t>
  </si>
  <si>
    <t>DE RES. TEC.</t>
  </si>
  <si>
    <t>RES. TECNICAS</t>
  </si>
  <si>
    <t>(al 31 de marzo de 2013, montos expresados en miles de pesos)</t>
  </si>
  <si>
    <t>0,59</t>
  </si>
  <si>
    <t>0,04</t>
  </si>
  <si>
    <t>(al 30 de junio de 2013, montos expresados en miles de pesos)</t>
  </si>
  <si>
    <t>(al 30 de septiembre de 2013, montos expresados en miles de pesos)</t>
  </si>
  <si>
    <t>(al 31 de diciembre de 2013, montos expresados en 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</si>
</sst>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9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0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3" fontId="0" fillId="0" borderId="0" xfId="1" applyNumberFormat="1" applyFont="1" applyAlignment="1">
      <alignment horizontal="right"/>
    </xf>
    <xf numFmtId="3" fontId="3" fillId="0" borderId="1" xfId="1" applyNumberFormat="1" applyFont="1" applyBorder="1" applyAlignment="1">
      <alignment horizontal="left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 applyAlignment="1">
      <alignment horizontal="right"/>
    </xf>
    <xf numFmtId="3" fontId="4" fillId="0" borderId="0" xfId="1" quotePrefix="1" applyNumberFormat="1" applyFont="1" applyAlignment="1">
      <alignment horizontal="left"/>
    </xf>
    <xf numFmtId="0" fontId="3" fillId="0" borderId="0" xfId="1" applyFont="1"/>
    <xf numFmtId="0" fontId="0" fillId="0" borderId="0" xfId="1" applyFont="1" applyBorder="1"/>
    <xf numFmtId="0" fontId="5" fillId="0" borderId="0" xfId="1" applyFont="1" applyBorder="1"/>
    <xf numFmtId="0" fontId="3" fillId="0" borderId="0" xfId="1" applyFont="1" applyBorder="1"/>
    <xf numFmtId="0" fontId="6" fillId="0" borderId="0" xfId="1" applyFont="1" applyBorder="1"/>
    <xf numFmtId="0" fontId="2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2" fontId="3" fillId="0" borderId="0" xfId="1" applyNumberFormat="1" applyFont="1"/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3" fontId="3" fillId="0" borderId="0" xfId="1" applyNumberFormat="1" applyFont="1"/>
    <xf numFmtId="2" fontId="2" fillId="0" borderId="0" xfId="1" applyNumberFormat="1" applyFont="1"/>
    <xf numFmtId="3" fontId="2" fillId="0" borderId="0" xfId="1" applyNumberFormat="1" applyFont="1"/>
    <xf numFmtId="3" fontId="3" fillId="0" borderId="1" xfId="1" quotePrefix="1" applyNumberFormat="1" applyFont="1" applyBorder="1" applyAlignment="1">
      <alignment horizontal="center"/>
    </xf>
    <xf numFmtId="2" fontId="3" fillId="0" borderId="2" xfId="1" applyNumberFormat="1" applyFont="1" applyBorder="1"/>
    <xf numFmtId="3" fontId="3" fillId="0" borderId="2" xfId="1" applyNumberFormat="1" applyFont="1" applyBorder="1" applyAlignment="1">
      <alignment horizontal="center"/>
    </xf>
    <xf numFmtId="0" fontId="6" fillId="0" borderId="0" xfId="1" applyFont="1"/>
    <xf numFmtId="0" fontId="0" fillId="0" borderId="0" xfId="1" quotePrefix="1" applyFont="1" applyAlignment="1">
      <alignment horizontal="left"/>
    </xf>
    <xf numFmtId="0" fontId="3" fillId="0" borderId="0" xfId="1" quotePrefix="1" applyFont="1" applyAlignment="1">
      <alignment horizontal="left"/>
    </xf>
    <xf numFmtId="0" fontId="1" fillId="0" borderId="0" xfId="1" applyFont="1"/>
    <xf numFmtId="0" fontId="3" fillId="0" borderId="0" xfId="1" quotePrefix="1" applyFont="1" applyFill="1" applyAlignment="1">
      <alignment horizontal="left"/>
    </xf>
    <xf numFmtId="0" fontId="3" fillId="0" borderId="0" xfId="1" applyFont="1" applyAlignment="1">
      <alignment horizontal="right"/>
    </xf>
    <xf numFmtId="3" fontId="3" fillId="0" borderId="0" xfId="1" applyNumberFormat="1" applyFont="1" applyBorder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3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2" xfId="1" quotePrefix="1" applyFont="1" applyFill="1" applyBorder="1" applyAlignment="1">
      <alignment horizontal="center"/>
    </xf>
    <xf numFmtId="3" fontId="3" fillId="0" borderId="0" xfId="1" applyNumberFormat="1" applyFont="1" applyFill="1" applyAlignment="1">
      <alignment horizontal="center"/>
    </xf>
    <xf numFmtId="3" fontId="3" fillId="0" borderId="0" xfId="1" quotePrefix="1" applyNumberFormat="1" applyFont="1" applyFill="1" applyAlignment="1">
      <alignment horizontal="center"/>
    </xf>
    <xf numFmtId="3" fontId="3" fillId="0" borderId="0" xfId="1" applyNumberFormat="1" applyFont="1" applyFill="1"/>
    <xf numFmtId="3" fontId="2" fillId="0" borderId="0" xfId="1" applyNumberFormat="1" applyFont="1" applyFill="1"/>
    <xf numFmtId="3" fontId="3" fillId="0" borderId="1" xfId="1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/>
    </xf>
    <xf numFmtId="0" fontId="3" fillId="0" borderId="0" xfId="1" applyNumberFormat="1" applyFont="1" applyAlignment="1">
      <alignment horizontal="center"/>
    </xf>
    <xf numFmtId="3" fontId="2" fillId="0" borderId="0" xfId="1" quotePrefix="1" applyNumberFormat="1" applyFont="1" applyAlignment="1">
      <alignment horizontal="left"/>
    </xf>
    <xf numFmtId="38" fontId="3" fillId="0" borderId="0" xfId="2" applyNumberFormat="1" applyFont="1"/>
    <xf numFmtId="2" fontId="3" fillId="0" borderId="0" xfId="1" applyNumberFormat="1" applyFont="1" applyFill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3" xfId="1" quotePrefix="1" applyNumberFormat="1" applyFont="1" applyBorder="1" applyAlignment="1">
      <alignment horizontal="center"/>
    </xf>
    <xf numFmtId="0" fontId="0" fillId="0" borderId="0" xfId="3" quotePrefix="1" applyFont="1" applyAlignment="1">
      <alignment horizontal="left"/>
    </xf>
    <xf numFmtId="0" fontId="0" fillId="0" borderId="0" xfId="3" applyFont="1" applyBorder="1"/>
    <xf numFmtId="3" fontId="1" fillId="0" borderId="0" xfId="3" applyNumberFormat="1" applyFont="1" applyAlignment="1">
      <alignment horizontal="left"/>
    </xf>
    <xf numFmtId="0" fontId="1" fillId="0" borderId="0" xfId="3" applyFont="1"/>
    <xf numFmtId="0" fontId="2" fillId="0" borderId="0" xfId="3" applyFont="1"/>
    <xf numFmtId="3" fontId="2" fillId="0" borderId="0" xfId="3" quotePrefix="1" applyNumberFormat="1" applyFont="1" applyAlignment="1">
      <alignment horizontal="left"/>
    </xf>
    <xf numFmtId="3" fontId="1" fillId="0" borderId="0" xfId="3" quotePrefix="1" applyNumberFormat="1" applyFont="1" applyAlignment="1">
      <alignment horizontal="left"/>
    </xf>
    <xf numFmtId="3" fontId="1" fillId="0" borderId="0" xfId="3" applyNumberFormat="1" applyFont="1" applyAlignment="1">
      <alignment horizontal="right"/>
    </xf>
    <xf numFmtId="3" fontId="0" fillId="0" borderId="0" xfId="3" applyNumberFormat="1" applyFont="1" applyAlignment="1">
      <alignment horizontal="right"/>
    </xf>
    <xf numFmtId="0" fontId="2" fillId="0" borderId="0" xfId="3" applyFont="1" applyFill="1"/>
    <xf numFmtId="0" fontId="1" fillId="0" borderId="0" xfId="3" applyFont="1" applyFill="1"/>
    <xf numFmtId="0" fontId="3" fillId="0" borderId="0" xfId="3" quotePrefix="1" applyFont="1" applyAlignment="1">
      <alignment horizontal="left"/>
    </xf>
    <xf numFmtId="0" fontId="3" fillId="0" borderId="0" xfId="3" applyFont="1"/>
    <xf numFmtId="3" fontId="3" fillId="0" borderId="1" xfId="3" applyNumberFormat="1" applyFont="1" applyBorder="1" applyAlignment="1">
      <alignment horizontal="left"/>
    </xf>
    <xf numFmtId="0" fontId="3" fillId="0" borderId="1" xfId="3" applyFont="1" applyBorder="1"/>
    <xf numFmtId="3" fontId="3" fillId="0" borderId="3" xfId="3" applyNumberFormat="1" applyFont="1" applyBorder="1" applyAlignment="1">
      <alignment horizontal="center"/>
    </xf>
    <xf numFmtId="3" fontId="3" fillId="0" borderId="3" xfId="3" quotePrefix="1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" xfId="3" quotePrefix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5" fillId="0" borderId="0" xfId="3" applyFont="1" applyBorder="1"/>
    <xf numFmtId="3" fontId="3" fillId="0" borderId="0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2" xfId="3" applyFont="1" applyBorder="1"/>
    <xf numFmtId="0" fontId="3" fillId="0" borderId="2" xfId="3" applyFont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quotePrefix="1" applyFont="1" applyFill="1" applyBorder="1" applyAlignment="1">
      <alignment horizontal="center"/>
    </xf>
    <xf numFmtId="2" fontId="3" fillId="0" borderId="0" xfId="3" applyNumberFormat="1" applyFont="1"/>
    <xf numFmtId="3" fontId="3" fillId="0" borderId="0" xfId="3" applyNumberFormat="1" applyFont="1" applyAlignment="1">
      <alignment horizontal="center"/>
    </xf>
    <xf numFmtId="3" fontId="3" fillId="0" borderId="0" xfId="3" applyNumberFormat="1" applyFont="1" applyFill="1" applyAlignment="1">
      <alignment horizontal="center"/>
    </xf>
    <xf numFmtId="3" fontId="3" fillId="0" borderId="0" xfId="3" quotePrefix="1" applyNumberFormat="1" applyFont="1" applyFill="1" applyAlignment="1">
      <alignment horizontal="center"/>
    </xf>
    <xf numFmtId="0" fontId="3" fillId="2" borderId="0" xfId="3" applyFont="1" applyFill="1" applyAlignment="1">
      <alignment horizontal="right"/>
    </xf>
    <xf numFmtId="0" fontId="3" fillId="2" borderId="0" xfId="3" quotePrefix="1" applyFont="1" applyFill="1" applyAlignment="1">
      <alignment horizontal="left"/>
    </xf>
    <xf numFmtId="0" fontId="3" fillId="2" borderId="0" xfId="3" applyFont="1" applyFill="1"/>
    <xf numFmtId="2" fontId="3" fillId="2" borderId="0" xfId="3" applyNumberFormat="1" applyFont="1" applyFill="1" applyAlignment="1">
      <alignment horizontal="center"/>
    </xf>
    <xf numFmtId="0" fontId="3" fillId="2" borderId="0" xfId="3" applyNumberFormat="1" applyFont="1" applyFill="1" applyAlignment="1">
      <alignment horizontal="center"/>
    </xf>
    <xf numFmtId="3" fontId="3" fillId="2" borderId="0" xfId="3" applyNumberFormat="1" applyFont="1" applyFill="1"/>
    <xf numFmtId="0" fontId="8" fillId="2" borderId="0" xfId="3" applyFont="1" applyFill="1" applyBorder="1"/>
    <xf numFmtId="0" fontId="0" fillId="2" borderId="0" xfId="0" applyFill="1"/>
    <xf numFmtId="38" fontId="3" fillId="2" borderId="0" xfId="2" applyNumberFormat="1" applyFont="1" applyFill="1"/>
    <xf numFmtId="2" fontId="3" fillId="2" borderId="0" xfId="3" applyNumberFormat="1" applyFont="1" applyFill="1"/>
    <xf numFmtId="2" fontId="2" fillId="0" borderId="0" xfId="3" applyNumberFormat="1" applyFont="1"/>
    <xf numFmtId="3" fontId="2" fillId="0" borderId="0" xfId="3" applyNumberFormat="1" applyFont="1"/>
    <xf numFmtId="3" fontId="2" fillId="0" borderId="0" xfId="3" applyNumberFormat="1" applyFont="1" applyFill="1"/>
    <xf numFmtId="38" fontId="3" fillId="0" borderId="0" xfId="2" applyNumberFormat="1" applyFont="1" applyBorder="1"/>
    <xf numFmtId="0" fontId="3" fillId="0" borderId="0" xfId="3" applyFont="1" applyBorder="1"/>
    <xf numFmtId="3" fontId="3" fillId="0" borderId="1" xfId="3" quotePrefix="1" applyNumberFormat="1" applyFont="1" applyBorder="1" applyAlignment="1">
      <alignment horizontal="center"/>
    </xf>
    <xf numFmtId="3" fontId="3" fillId="0" borderId="1" xfId="3" applyNumberFormat="1" applyFont="1" applyFill="1" applyBorder="1" applyAlignment="1">
      <alignment horizontal="center"/>
    </xf>
    <xf numFmtId="3" fontId="3" fillId="0" borderId="0" xfId="3" applyNumberFormat="1" applyFont="1" applyFill="1"/>
    <xf numFmtId="3" fontId="3" fillId="0" borderId="0" xfId="3" quotePrefix="1" applyNumberFormat="1" applyFont="1" applyAlignment="1">
      <alignment horizontal="center"/>
    </xf>
    <xf numFmtId="2" fontId="3" fillId="0" borderId="2" xfId="3" applyNumberFormat="1" applyFont="1" applyBorder="1"/>
    <xf numFmtId="3" fontId="3" fillId="0" borderId="2" xfId="3" applyNumberFormat="1" applyFont="1" applyBorder="1" applyAlignment="1">
      <alignment horizontal="center"/>
    </xf>
    <xf numFmtId="3" fontId="3" fillId="0" borderId="2" xfId="3" applyNumberFormat="1" applyFont="1" applyFill="1" applyBorder="1" applyAlignment="1">
      <alignment horizontal="center"/>
    </xf>
    <xf numFmtId="3" fontId="3" fillId="3" borderId="0" xfId="3" applyNumberFormat="1" applyFont="1" applyFill="1"/>
    <xf numFmtId="3" fontId="6" fillId="0" borderId="0" xfId="3" applyNumberFormat="1" applyFont="1"/>
    <xf numFmtId="0" fontId="6" fillId="0" borderId="0" xfId="3" applyFont="1"/>
    <xf numFmtId="0" fontId="6" fillId="0" borderId="0" xfId="3" applyFont="1" applyBorder="1"/>
    <xf numFmtId="40" fontId="2" fillId="0" borderId="0" xfId="2" applyFont="1" applyFill="1"/>
    <xf numFmtId="0" fontId="0" fillId="2" borderId="0" xfId="3" applyFont="1" applyFill="1" applyBorder="1"/>
  </cellXfs>
  <cellStyles count="4">
    <cellStyle name="_x000a_386grabber=M" xfId="1"/>
    <cellStyle name="_x000a_386grabber=M 2" xfId="3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50"/>
    <pageSetUpPr fitToPage="1"/>
  </sheetPr>
  <dimension ref="A1:M26"/>
  <sheetViews>
    <sheetView zoomScale="90" zoomScaleNormal="90" workbookViewId="0">
      <selection activeCell="E21" sqref="E21"/>
    </sheetView>
  </sheetViews>
  <sheetFormatPr baseColWidth="10" defaultRowHeight="12.75" x14ac:dyDescent="0.2"/>
  <cols>
    <col min="1" max="1" width="2.7109375" customWidth="1"/>
    <col min="2" max="2" width="21.5703125" customWidth="1"/>
    <col min="4" max="4" width="10" customWidth="1"/>
    <col min="5" max="5" width="10.140625" customWidth="1"/>
    <col min="6" max="6" width="15.85546875" customWidth="1"/>
    <col min="7" max="7" width="16" customWidth="1"/>
    <col min="8" max="8" width="17.85546875" customWidth="1"/>
    <col min="9" max="9" width="17.140625" customWidth="1"/>
    <col min="10" max="10" width="16.28515625" customWidth="1"/>
    <col min="11" max="11" width="17.5703125" customWidth="1"/>
  </cols>
  <sheetData>
    <row r="1" spans="1:13" x14ac:dyDescent="0.2">
      <c r="A1" s="28"/>
      <c r="L1" s="7"/>
      <c r="M1" s="7"/>
    </row>
    <row r="2" spans="1:13" x14ac:dyDescent="0.2">
      <c r="A2" s="3" t="s">
        <v>6</v>
      </c>
      <c r="B2" s="30"/>
      <c r="C2" s="11"/>
      <c r="D2" s="11"/>
      <c r="E2" s="11"/>
      <c r="F2" s="11"/>
      <c r="G2" s="11"/>
      <c r="H2" s="11"/>
      <c r="I2" s="11"/>
      <c r="J2" s="11"/>
      <c r="K2" s="11"/>
      <c r="L2" s="7"/>
      <c r="M2" s="7"/>
    </row>
    <row r="3" spans="1:13" x14ac:dyDescent="0.2">
      <c r="A3" s="48" t="s">
        <v>34</v>
      </c>
      <c r="B3" s="5"/>
      <c r="C3" s="4"/>
      <c r="D3" s="4"/>
      <c r="E3" s="1"/>
      <c r="F3" s="11"/>
      <c r="G3" s="11"/>
      <c r="H3" s="34"/>
      <c r="I3" s="34"/>
      <c r="J3" s="34"/>
      <c r="K3" s="34"/>
      <c r="L3" s="7"/>
      <c r="M3" s="7"/>
    </row>
    <row r="4" spans="1:13" x14ac:dyDescent="0.2">
      <c r="A4" s="11"/>
      <c r="B4" s="11"/>
      <c r="C4" s="11"/>
      <c r="D4" s="11"/>
      <c r="E4" s="11"/>
      <c r="F4" s="11"/>
      <c r="G4" s="11"/>
      <c r="H4" s="35"/>
      <c r="I4" s="34"/>
      <c r="J4" s="34"/>
      <c r="K4" s="34"/>
      <c r="L4" s="7"/>
      <c r="M4" s="7"/>
    </row>
    <row r="5" spans="1:13" x14ac:dyDescent="0.2">
      <c r="A5" s="29" t="s">
        <v>7</v>
      </c>
      <c r="B5" s="6"/>
      <c r="C5" s="29"/>
      <c r="D5" s="6"/>
      <c r="E5" s="11"/>
      <c r="F5" s="11"/>
      <c r="G5" s="11"/>
      <c r="H5" s="34"/>
      <c r="I5" s="34"/>
      <c r="J5" s="34"/>
      <c r="K5" s="34"/>
      <c r="L5" s="7"/>
      <c r="M5" s="7"/>
    </row>
    <row r="6" spans="1:13" x14ac:dyDescent="0.2">
      <c r="A6" s="2" t="s">
        <v>0</v>
      </c>
      <c r="B6" s="12"/>
      <c r="C6" s="12"/>
      <c r="D6" s="51" t="s">
        <v>5</v>
      </c>
      <c r="E6" s="52"/>
      <c r="F6" s="13" t="s">
        <v>8</v>
      </c>
      <c r="G6" s="13" t="s">
        <v>2</v>
      </c>
      <c r="H6" s="36" t="s">
        <v>9</v>
      </c>
      <c r="I6" s="37" t="s">
        <v>8</v>
      </c>
      <c r="J6" s="37" t="s">
        <v>2</v>
      </c>
      <c r="K6" s="36" t="s">
        <v>9</v>
      </c>
      <c r="L6" s="8"/>
      <c r="M6" s="7"/>
    </row>
    <row r="7" spans="1:13" x14ac:dyDescent="0.2">
      <c r="A7" s="6"/>
      <c r="B7" s="6"/>
      <c r="C7" s="6"/>
      <c r="D7" s="33" t="s">
        <v>3</v>
      </c>
      <c r="E7" s="33" t="s">
        <v>4</v>
      </c>
      <c r="F7" s="14" t="s">
        <v>25</v>
      </c>
      <c r="G7" s="14" t="s">
        <v>10</v>
      </c>
      <c r="H7" s="38" t="s">
        <v>24</v>
      </c>
      <c r="I7" s="38" t="s">
        <v>26</v>
      </c>
      <c r="J7" s="38" t="s">
        <v>10</v>
      </c>
      <c r="K7" s="38" t="s">
        <v>24</v>
      </c>
      <c r="L7" s="7"/>
      <c r="M7" s="7"/>
    </row>
    <row r="8" spans="1:13" x14ac:dyDescent="0.2">
      <c r="A8" s="15"/>
      <c r="B8" s="15"/>
      <c r="C8" s="15"/>
      <c r="D8" s="15"/>
      <c r="E8" s="15"/>
      <c r="F8" s="16" t="s">
        <v>33</v>
      </c>
      <c r="G8" s="16" t="s">
        <v>31</v>
      </c>
      <c r="H8" s="39" t="s">
        <v>32</v>
      </c>
      <c r="I8" s="39" t="s">
        <v>1</v>
      </c>
      <c r="J8" s="40" t="s">
        <v>11</v>
      </c>
      <c r="K8" s="40" t="s">
        <v>11</v>
      </c>
      <c r="L8" s="7"/>
      <c r="M8" s="7"/>
    </row>
    <row r="9" spans="1:13" x14ac:dyDescent="0.2">
      <c r="A9" s="6"/>
      <c r="B9" s="6"/>
      <c r="C9" s="6"/>
      <c r="D9" s="17"/>
      <c r="E9" s="17"/>
      <c r="F9" s="18"/>
      <c r="G9" s="18"/>
      <c r="H9" s="41"/>
      <c r="I9" s="41"/>
      <c r="J9" s="42"/>
      <c r="K9" s="42"/>
      <c r="L9" s="7"/>
      <c r="M9" s="7"/>
    </row>
    <row r="10" spans="1:13" x14ac:dyDescent="0.2">
      <c r="A10" s="32">
        <v>1</v>
      </c>
      <c r="B10" s="29" t="s">
        <v>21</v>
      </c>
      <c r="C10" s="6"/>
      <c r="D10" s="20">
        <v>1.1399999999999999</v>
      </c>
      <c r="E10" s="47">
        <v>0.01</v>
      </c>
      <c r="F10" s="21">
        <v>103251456</v>
      </c>
      <c r="G10" s="21">
        <v>103251456</v>
      </c>
      <c r="H10" s="21">
        <v>0</v>
      </c>
      <c r="I10" s="21">
        <v>91622768</v>
      </c>
      <c r="J10" s="21">
        <v>92466190</v>
      </c>
      <c r="K10" s="21">
        <v>843422</v>
      </c>
      <c r="L10" s="7"/>
      <c r="M10" s="7"/>
    </row>
    <row r="11" spans="1:13" x14ac:dyDescent="0.2">
      <c r="A11" s="32">
        <v>2</v>
      </c>
      <c r="B11" s="31" t="s">
        <v>22</v>
      </c>
      <c r="C11" s="6"/>
      <c r="D11" s="20">
        <v>0.4</v>
      </c>
      <c r="E11" s="20">
        <v>0.04</v>
      </c>
      <c r="F11" s="21">
        <v>29645892</v>
      </c>
      <c r="G11" s="21">
        <v>29645892</v>
      </c>
      <c r="H11" s="49">
        <v>0</v>
      </c>
      <c r="I11" s="21">
        <v>83121708</v>
      </c>
      <c r="J11" s="21">
        <v>86070192</v>
      </c>
      <c r="K11" s="43">
        <v>2948484</v>
      </c>
      <c r="L11" s="7"/>
      <c r="M11" s="7"/>
    </row>
    <row r="12" spans="1:13" x14ac:dyDescent="0.2">
      <c r="A12" s="6"/>
      <c r="B12" s="6"/>
      <c r="C12" s="6"/>
      <c r="D12" s="17"/>
      <c r="E12" s="17"/>
      <c r="F12" s="21"/>
      <c r="G12" s="21"/>
      <c r="H12" s="43"/>
      <c r="I12" s="43"/>
      <c r="J12" s="43"/>
      <c r="K12" s="43"/>
      <c r="L12" s="7"/>
      <c r="M12" s="7"/>
    </row>
    <row r="13" spans="1:13" s="6" customFormat="1" x14ac:dyDescent="0.2">
      <c r="A13" s="11"/>
      <c r="B13" s="11"/>
      <c r="C13" s="11"/>
      <c r="D13" s="22"/>
      <c r="E13" s="22"/>
      <c r="F13" s="23"/>
      <c r="G13" s="23"/>
      <c r="H13" s="44"/>
      <c r="I13" s="44"/>
      <c r="J13" s="44"/>
      <c r="K13" s="44"/>
      <c r="L13" s="7"/>
      <c r="M13" s="9"/>
    </row>
    <row r="14" spans="1:13" s="6" customFormat="1" x14ac:dyDescent="0.2">
      <c r="A14" s="29" t="s">
        <v>12</v>
      </c>
      <c r="C14" s="29"/>
      <c r="D14" s="29"/>
      <c r="F14" s="29"/>
      <c r="G14" s="23"/>
      <c r="H14" s="44"/>
      <c r="I14" s="44"/>
      <c r="J14" s="44"/>
      <c r="K14" s="44"/>
      <c r="L14" s="7"/>
      <c r="M14" s="9"/>
    </row>
    <row r="15" spans="1:13" s="6" customFormat="1" x14ac:dyDescent="0.2">
      <c r="A15" s="2" t="s">
        <v>0</v>
      </c>
      <c r="B15" s="12"/>
      <c r="C15" s="12"/>
      <c r="D15" s="51" t="s">
        <v>5</v>
      </c>
      <c r="E15" s="52"/>
      <c r="F15" s="24" t="s">
        <v>13</v>
      </c>
      <c r="G15" s="24" t="s">
        <v>13</v>
      </c>
      <c r="H15" s="45" t="s">
        <v>14</v>
      </c>
      <c r="I15" s="45" t="s">
        <v>15</v>
      </c>
      <c r="J15" s="43"/>
      <c r="K15" s="43"/>
      <c r="L15" s="7"/>
      <c r="M15" s="9"/>
    </row>
    <row r="16" spans="1:13" s="6" customFormat="1" ht="10.5" x14ac:dyDescent="0.15">
      <c r="D16" s="33" t="s">
        <v>3</v>
      </c>
      <c r="E16" s="33" t="s">
        <v>4</v>
      </c>
      <c r="F16" s="19" t="s">
        <v>29</v>
      </c>
      <c r="G16" s="19" t="s">
        <v>29</v>
      </c>
      <c r="H16" s="41" t="s">
        <v>16</v>
      </c>
      <c r="I16" s="41" t="s">
        <v>24</v>
      </c>
      <c r="J16" s="43"/>
      <c r="K16" s="43"/>
      <c r="L16" s="9"/>
      <c r="M16" s="9"/>
    </row>
    <row r="17" spans="1:13" x14ac:dyDescent="0.2">
      <c r="A17" s="6"/>
      <c r="B17" s="6"/>
      <c r="C17" s="6"/>
      <c r="D17" s="17"/>
      <c r="E17" s="17"/>
      <c r="F17" s="19" t="s">
        <v>27</v>
      </c>
      <c r="G17" s="18" t="s">
        <v>17</v>
      </c>
      <c r="H17" s="42" t="s">
        <v>30</v>
      </c>
      <c r="I17" s="41" t="s">
        <v>28</v>
      </c>
      <c r="J17" s="43"/>
      <c r="K17" s="43"/>
      <c r="L17" s="9"/>
      <c r="M17" s="7"/>
    </row>
    <row r="18" spans="1:13" s="6" customFormat="1" ht="10.5" x14ac:dyDescent="0.15">
      <c r="A18" s="15"/>
      <c r="B18" s="15"/>
      <c r="C18" s="15"/>
      <c r="D18" s="25"/>
      <c r="E18" s="25"/>
      <c r="F18" s="26" t="s">
        <v>18</v>
      </c>
      <c r="G18" s="26" t="s">
        <v>19</v>
      </c>
      <c r="H18" s="46" t="s">
        <v>20</v>
      </c>
      <c r="I18" s="46" t="s">
        <v>20</v>
      </c>
      <c r="J18" s="43"/>
      <c r="K18" s="43"/>
      <c r="L18" s="9"/>
      <c r="M18" s="9"/>
    </row>
    <row r="19" spans="1:13" x14ac:dyDescent="0.2">
      <c r="A19" s="6"/>
      <c r="B19" s="6"/>
      <c r="C19" s="11"/>
      <c r="D19" s="22"/>
      <c r="E19" s="22"/>
      <c r="F19" s="23"/>
      <c r="G19" s="23"/>
      <c r="H19" s="44"/>
      <c r="I19" s="44"/>
      <c r="J19" s="44"/>
      <c r="K19" s="44"/>
      <c r="L19" s="9"/>
      <c r="M19" s="7"/>
    </row>
    <row r="20" spans="1:13" x14ac:dyDescent="0.2">
      <c r="A20" s="32">
        <v>3</v>
      </c>
      <c r="B20" s="6" t="s">
        <v>23</v>
      </c>
      <c r="C20" s="6"/>
      <c r="D20" s="20" t="s">
        <v>35</v>
      </c>
      <c r="E20" s="50" t="s">
        <v>36</v>
      </c>
      <c r="F20" s="21">
        <v>64972440</v>
      </c>
      <c r="G20" s="21">
        <v>128556474</v>
      </c>
      <c r="H20" s="21">
        <v>196898537</v>
      </c>
      <c r="I20" s="21">
        <v>3369623</v>
      </c>
      <c r="J20" s="43"/>
      <c r="K20" s="43"/>
      <c r="L20" s="7"/>
      <c r="M20" s="7"/>
    </row>
    <row r="21" spans="1:13" x14ac:dyDescent="0.2">
      <c r="A21" s="6"/>
      <c r="B21" s="11"/>
      <c r="C21" s="11"/>
      <c r="D21" s="22"/>
      <c r="E21" s="22"/>
      <c r="F21" s="23"/>
      <c r="G21" s="23"/>
      <c r="H21" s="44"/>
      <c r="I21" s="43"/>
      <c r="J21" s="44"/>
      <c r="K21" s="44"/>
      <c r="L21" s="9"/>
      <c r="M21" s="7"/>
    </row>
    <row r="22" spans="1:13" x14ac:dyDescent="0.2">
      <c r="A22" s="11"/>
      <c r="B22" s="11"/>
      <c r="C22" s="11"/>
      <c r="D22" s="22"/>
      <c r="E22" s="22"/>
      <c r="F22" s="23"/>
      <c r="G22" s="23"/>
      <c r="H22" s="23"/>
      <c r="I22" s="23"/>
      <c r="J22" s="23"/>
      <c r="K22" s="23"/>
      <c r="L22" s="7"/>
      <c r="M22" s="7"/>
    </row>
    <row r="23" spans="1:13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7"/>
      <c r="M23" s="7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7"/>
      <c r="M24" s="7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7"/>
      <c r="M25" s="7"/>
    </row>
    <row r="26" spans="1:13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</sheetData>
  <mergeCells count="2">
    <mergeCell ref="D6:E6"/>
    <mergeCell ref="D15:E15"/>
  </mergeCells>
  <phoneticPr fontId="3" type="noConversion"/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  <ignoredErrors>
    <ignoredError sqref="D12:E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50"/>
    <pageSetUpPr fitToPage="1"/>
  </sheetPr>
  <dimension ref="A1:M26"/>
  <sheetViews>
    <sheetView zoomScale="90" zoomScaleNormal="90" workbookViewId="0">
      <selection activeCell="F23" sqref="F23"/>
    </sheetView>
  </sheetViews>
  <sheetFormatPr baseColWidth="10" defaultRowHeight="12.75" x14ac:dyDescent="0.2"/>
  <cols>
    <col min="1" max="1" width="2.7109375" customWidth="1"/>
    <col min="2" max="2" width="21.5703125" customWidth="1"/>
    <col min="4" max="4" width="10" customWidth="1"/>
    <col min="5" max="5" width="10.140625" customWidth="1"/>
    <col min="6" max="6" width="15.85546875" customWidth="1"/>
    <col min="7" max="7" width="16" customWidth="1"/>
    <col min="8" max="8" width="17.85546875" customWidth="1"/>
    <col min="9" max="9" width="17.140625" customWidth="1"/>
    <col min="10" max="10" width="16.28515625" customWidth="1"/>
    <col min="11" max="11" width="17.5703125" customWidth="1"/>
  </cols>
  <sheetData>
    <row r="1" spans="1:13" x14ac:dyDescent="0.2">
      <c r="A1" s="53"/>
      <c r="L1" s="54"/>
      <c r="M1" s="54"/>
    </row>
    <row r="2" spans="1:13" x14ac:dyDescent="0.2">
      <c r="A2" s="55" t="s">
        <v>6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4"/>
      <c r="M2" s="54"/>
    </row>
    <row r="3" spans="1:13" x14ac:dyDescent="0.2">
      <c r="A3" s="58" t="s">
        <v>37</v>
      </c>
      <c r="B3" s="59"/>
      <c r="C3" s="60"/>
      <c r="D3" s="60"/>
      <c r="E3" s="61"/>
      <c r="F3" s="57"/>
      <c r="G3" s="57"/>
      <c r="H3" s="62"/>
      <c r="I3" s="62"/>
      <c r="J3" s="62"/>
      <c r="K3" s="62"/>
      <c r="L3" s="54"/>
      <c r="M3" s="54"/>
    </row>
    <row r="4" spans="1:13" x14ac:dyDescent="0.2">
      <c r="A4" s="57"/>
      <c r="B4" s="57"/>
      <c r="C4" s="57"/>
      <c r="D4" s="57"/>
      <c r="E4" s="57"/>
      <c r="F4" s="57"/>
      <c r="G4" s="57"/>
      <c r="H4" s="63"/>
      <c r="I4" s="62"/>
      <c r="J4" s="62"/>
      <c r="K4" s="62"/>
      <c r="L4" s="54"/>
      <c r="M4" s="54"/>
    </row>
    <row r="5" spans="1:13" x14ac:dyDescent="0.2">
      <c r="A5" s="64" t="s">
        <v>7</v>
      </c>
      <c r="B5" s="65"/>
      <c r="C5" s="64"/>
      <c r="D5" s="65"/>
      <c r="E5" s="57"/>
      <c r="F5" s="57"/>
      <c r="G5" s="57"/>
      <c r="H5" s="62"/>
      <c r="I5" s="62"/>
      <c r="J5" s="62"/>
      <c r="K5" s="62"/>
      <c r="L5" s="54"/>
      <c r="M5" s="54"/>
    </row>
    <row r="6" spans="1:13" x14ac:dyDescent="0.2">
      <c r="A6" s="66" t="s">
        <v>0</v>
      </c>
      <c r="B6" s="67"/>
      <c r="C6" s="67"/>
      <c r="D6" s="68" t="s">
        <v>5</v>
      </c>
      <c r="E6" s="69"/>
      <c r="F6" s="70" t="s">
        <v>8</v>
      </c>
      <c r="G6" s="70" t="s">
        <v>2</v>
      </c>
      <c r="H6" s="71" t="s">
        <v>9</v>
      </c>
      <c r="I6" s="72" t="s">
        <v>8</v>
      </c>
      <c r="J6" s="72" t="s">
        <v>2</v>
      </c>
      <c r="K6" s="71" t="s">
        <v>9</v>
      </c>
      <c r="L6" s="73"/>
      <c r="M6" s="54"/>
    </row>
    <row r="7" spans="1:13" x14ac:dyDescent="0.2">
      <c r="A7" s="65"/>
      <c r="B7" s="65"/>
      <c r="C7" s="65"/>
      <c r="D7" s="74" t="s">
        <v>3</v>
      </c>
      <c r="E7" s="74" t="s">
        <v>4</v>
      </c>
      <c r="F7" s="75" t="s">
        <v>25</v>
      </c>
      <c r="G7" s="75" t="s">
        <v>10</v>
      </c>
      <c r="H7" s="76" t="s">
        <v>24</v>
      </c>
      <c r="I7" s="76" t="s">
        <v>26</v>
      </c>
      <c r="J7" s="76" t="s">
        <v>10</v>
      </c>
      <c r="K7" s="76" t="s">
        <v>24</v>
      </c>
      <c r="L7" s="54"/>
      <c r="M7" s="54"/>
    </row>
    <row r="8" spans="1:13" x14ac:dyDescent="0.2">
      <c r="A8" s="77"/>
      <c r="B8" s="77"/>
      <c r="C8" s="77"/>
      <c r="D8" s="77"/>
      <c r="E8" s="77"/>
      <c r="F8" s="78" t="s">
        <v>33</v>
      </c>
      <c r="G8" s="78" t="s">
        <v>31</v>
      </c>
      <c r="H8" s="79" t="s">
        <v>32</v>
      </c>
      <c r="I8" s="79" t="s">
        <v>1</v>
      </c>
      <c r="J8" s="80" t="s">
        <v>11</v>
      </c>
      <c r="K8" s="80" t="s">
        <v>11</v>
      </c>
      <c r="L8" s="54"/>
      <c r="M8" s="54"/>
    </row>
    <row r="9" spans="1:13" x14ac:dyDescent="0.2">
      <c r="A9" s="65"/>
      <c r="B9" s="65"/>
      <c r="C9" s="65"/>
      <c r="D9" s="81"/>
      <c r="E9" s="81"/>
      <c r="F9" s="82"/>
      <c r="G9" s="82"/>
      <c r="H9" s="83"/>
      <c r="I9" s="83"/>
      <c r="J9" s="84"/>
      <c r="K9" s="84"/>
      <c r="L9" s="54"/>
      <c r="M9" s="54"/>
    </row>
    <row r="10" spans="1:13" s="92" customFormat="1" x14ac:dyDescent="0.2">
      <c r="A10" s="85">
        <v>1</v>
      </c>
      <c r="B10" s="86" t="s">
        <v>21</v>
      </c>
      <c r="C10" s="87"/>
      <c r="D10" s="88">
        <v>1.19</v>
      </c>
      <c r="E10" s="89">
        <v>0.02</v>
      </c>
      <c r="F10" s="90">
        <f>2359664+94810415+8805761</f>
        <v>105975840</v>
      </c>
      <c r="G10" s="90">
        <f>+F10</f>
        <v>105975840</v>
      </c>
      <c r="H10" s="90">
        <v>0</v>
      </c>
      <c r="I10" s="90">
        <v>90116492</v>
      </c>
      <c r="J10" s="90">
        <v>91472779</v>
      </c>
      <c r="K10" s="90">
        <f>-I10+J10</f>
        <v>1356287</v>
      </c>
      <c r="L10" s="91"/>
      <c r="M10" s="91"/>
    </row>
    <row r="11" spans="1:13" s="92" customFormat="1" x14ac:dyDescent="0.2">
      <c r="A11" s="85">
        <v>2</v>
      </c>
      <c r="B11" s="86" t="s">
        <v>22</v>
      </c>
      <c r="C11" s="87"/>
      <c r="D11" s="88">
        <v>0.39</v>
      </c>
      <c r="E11" s="88">
        <v>0.03</v>
      </c>
      <c r="F11" s="90">
        <f>892437+20697648+8973371</f>
        <v>30563456</v>
      </c>
      <c r="G11" s="90">
        <f>+F11</f>
        <v>30563456</v>
      </c>
      <c r="H11" s="93">
        <v>0</v>
      </c>
      <c r="I11" s="90">
        <v>84736522</v>
      </c>
      <c r="J11" s="90">
        <f>86399803</f>
        <v>86399803</v>
      </c>
      <c r="K11" s="90">
        <v>1663281</v>
      </c>
      <c r="L11" s="91"/>
      <c r="M11" s="91"/>
    </row>
    <row r="12" spans="1:13" s="92" customFormat="1" x14ac:dyDescent="0.2">
      <c r="A12" s="87"/>
      <c r="B12" s="87"/>
      <c r="C12" s="87"/>
      <c r="D12" s="94"/>
      <c r="E12" s="94"/>
      <c r="F12" s="90"/>
      <c r="G12" s="90"/>
      <c r="H12" s="90"/>
      <c r="I12" s="90"/>
      <c r="J12" s="90"/>
      <c r="K12" s="90"/>
      <c r="L12" s="91"/>
      <c r="M12" s="91"/>
    </row>
    <row r="13" spans="1:13" s="65" customFormat="1" x14ac:dyDescent="0.2">
      <c r="A13" s="57"/>
      <c r="B13" s="57"/>
      <c r="C13" s="57"/>
      <c r="D13" s="95"/>
      <c r="E13" s="95"/>
      <c r="F13" s="96"/>
      <c r="G13" s="96"/>
      <c r="H13" s="97"/>
      <c r="I13" s="97"/>
      <c r="J13" s="97"/>
      <c r="K13" s="97"/>
      <c r="L13" s="54"/>
      <c r="M13" s="98"/>
    </row>
    <row r="14" spans="1:13" s="65" customFormat="1" x14ac:dyDescent="0.2">
      <c r="A14" s="64" t="s">
        <v>12</v>
      </c>
      <c r="C14" s="64"/>
      <c r="D14" s="64"/>
      <c r="F14" s="64"/>
      <c r="G14" s="96"/>
      <c r="H14" s="97"/>
      <c r="I14" s="97"/>
      <c r="J14" s="97"/>
      <c r="K14" s="97"/>
      <c r="L14" s="54"/>
      <c r="M14" s="99"/>
    </row>
    <row r="15" spans="1:13" s="65" customFormat="1" x14ac:dyDescent="0.2">
      <c r="A15" s="66" t="s">
        <v>0</v>
      </c>
      <c r="B15" s="67"/>
      <c r="C15" s="67"/>
      <c r="D15" s="68" t="s">
        <v>5</v>
      </c>
      <c r="E15" s="69"/>
      <c r="F15" s="100" t="s">
        <v>13</v>
      </c>
      <c r="G15" s="100" t="s">
        <v>13</v>
      </c>
      <c r="H15" s="101" t="s">
        <v>14</v>
      </c>
      <c r="I15" s="101" t="s">
        <v>15</v>
      </c>
      <c r="J15" s="102"/>
      <c r="K15" s="102"/>
      <c r="L15" s="54"/>
      <c r="M15" s="99"/>
    </row>
    <row r="16" spans="1:13" s="65" customFormat="1" ht="10.5" x14ac:dyDescent="0.15">
      <c r="D16" s="74" t="s">
        <v>3</v>
      </c>
      <c r="E16" s="74" t="s">
        <v>4</v>
      </c>
      <c r="F16" s="103" t="s">
        <v>29</v>
      </c>
      <c r="G16" s="103" t="s">
        <v>29</v>
      </c>
      <c r="H16" s="83" t="s">
        <v>16</v>
      </c>
      <c r="I16" s="83" t="s">
        <v>24</v>
      </c>
      <c r="J16" s="102"/>
      <c r="K16" s="102"/>
      <c r="L16" s="99"/>
      <c r="M16" s="99"/>
    </row>
    <row r="17" spans="1:13" x14ac:dyDescent="0.2">
      <c r="A17" s="65"/>
      <c r="B17" s="65"/>
      <c r="C17" s="65"/>
      <c r="D17" s="81"/>
      <c r="E17" s="81"/>
      <c r="F17" s="103" t="s">
        <v>27</v>
      </c>
      <c r="G17" s="82" t="s">
        <v>17</v>
      </c>
      <c r="H17" s="84" t="s">
        <v>30</v>
      </c>
      <c r="I17" s="83" t="s">
        <v>28</v>
      </c>
      <c r="J17" s="102"/>
      <c r="K17" s="102"/>
      <c r="L17" s="99"/>
      <c r="M17" s="54"/>
    </row>
    <row r="18" spans="1:13" s="65" customFormat="1" ht="10.5" x14ac:dyDescent="0.15">
      <c r="A18" s="77"/>
      <c r="B18" s="77"/>
      <c r="C18" s="77"/>
      <c r="D18" s="104"/>
      <c r="E18" s="104"/>
      <c r="F18" s="105" t="s">
        <v>18</v>
      </c>
      <c r="G18" s="105" t="s">
        <v>19</v>
      </c>
      <c r="H18" s="106" t="s">
        <v>20</v>
      </c>
      <c r="I18" s="106" t="s">
        <v>20</v>
      </c>
      <c r="J18" s="102"/>
      <c r="K18" s="102"/>
      <c r="L18" s="99"/>
      <c r="M18" s="99"/>
    </row>
    <row r="19" spans="1:13" x14ac:dyDescent="0.2">
      <c r="A19" s="65"/>
      <c r="B19" s="65"/>
      <c r="C19" s="57"/>
      <c r="D19" s="95"/>
      <c r="E19" s="95"/>
      <c r="F19" s="96"/>
      <c r="G19" s="96"/>
      <c r="H19" s="97"/>
      <c r="I19" s="97"/>
      <c r="J19" s="97"/>
      <c r="K19" s="97"/>
      <c r="L19" s="99"/>
      <c r="M19" s="54"/>
    </row>
    <row r="20" spans="1:13" x14ac:dyDescent="0.2">
      <c r="A20" s="85">
        <v>3</v>
      </c>
      <c r="B20" s="87" t="s">
        <v>23</v>
      </c>
      <c r="C20" s="87"/>
      <c r="D20" s="88" t="s">
        <v>35</v>
      </c>
      <c r="E20" s="88" t="s">
        <v>36</v>
      </c>
      <c r="F20" s="107">
        <v>65629498</v>
      </c>
      <c r="G20" s="107">
        <v>129487540</v>
      </c>
      <c r="H20" s="107">
        <f>+G20+68817033</f>
        <v>198304573</v>
      </c>
      <c r="I20" s="108">
        <f>-(F20+G20)+H20</f>
        <v>3187535</v>
      </c>
      <c r="J20" s="102"/>
      <c r="K20" s="102"/>
      <c r="L20" s="54"/>
      <c r="M20" s="54"/>
    </row>
    <row r="21" spans="1:13" x14ac:dyDescent="0.2">
      <c r="A21" s="65"/>
      <c r="B21" s="57"/>
      <c r="C21" s="57"/>
      <c r="D21" s="95"/>
      <c r="E21" s="95"/>
      <c r="F21" s="96"/>
      <c r="G21" s="96"/>
      <c r="H21" s="97"/>
      <c r="I21" s="102"/>
      <c r="J21" s="97"/>
      <c r="K21" s="97"/>
      <c r="L21" s="99"/>
      <c r="M21" s="54"/>
    </row>
    <row r="22" spans="1:13" x14ac:dyDescent="0.2">
      <c r="A22" s="57"/>
      <c r="B22" s="57"/>
      <c r="C22" s="57"/>
      <c r="D22" s="95"/>
      <c r="E22" s="95"/>
      <c r="F22" s="96"/>
      <c r="G22" s="96"/>
      <c r="H22" s="96"/>
      <c r="I22" s="96"/>
      <c r="J22" s="96"/>
      <c r="K22" s="96"/>
      <c r="L22" s="54"/>
      <c r="M22" s="54"/>
    </row>
    <row r="23" spans="1:13" x14ac:dyDescent="0.2">
      <c r="A23" s="109"/>
      <c r="B23" s="109"/>
      <c r="C23" s="109"/>
      <c r="D23" s="109"/>
      <c r="E23" s="109"/>
      <c r="F23" s="108"/>
      <c r="G23" s="109"/>
      <c r="I23" s="109"/>
      <c r="J23" s="109"/>
      <c r="K23" s="109"/>
      <c r="L23" s="54"/>
      <c r="M23" s="54"/>
    </row>
    <row r="24" spans="1:13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54"/>
      <c r="M24" s="54"/>
    </row>
    <row r="25" spans="1:13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54"/>
      <c r="M25" s="54"/>
    </row>
    <row r="26" spans="1:13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0"/>
    <pageSetUpPr fitToPage="1"/>
  </sheetPr>
  <dimension ref="A1:M26"/>
  <sheetViews>
    <sheetView zoomScale="90" zoomScaleNormal="90" workbookViewId="0">
      <selection activeCell="F22" sqref="F22"/>
    </sheetView>
  </sheetViews>
  <sheetFormatPr baseColWidth="10" defaultRowHeight="12.75" x14ac:dyDescent="0.2"/>
  <cols>
    <col min="1" max="1" width="2.7109375" customWidth="1"/>
    <col min="2" max="2" width="21.5703125" customWidth="1"/>
    <col min="4" max="4" width="10" customWidth="1"/>
    <col min="5" max="5" width="10.140625" customWidth="1"/>
    <col min="6" max="6" width="15.85546875" customWidth="1"/>
    <col min="7" max="7" width="16" customWidth="1"/>
    <col min="8" max="8" width="17.85546875" customWidth="1"/>
    <col min="9" max="9" width="17.140625" customWidth="1"/>
    <col min="10" max="10" width="16.28515625" customWidth="1"/>
    <col min="11" max="11" width="17.5703125" customWidth="1"/>
  </cols>
  <sheetData>
    <row r="1" spans="1:13" x14ac:dyDescent="0.2">
      <c r="A1" s="53"/>
      <c r="L1" s="54"/>
      <c r="M1" s="54"/>
    </row>
    <row r="2" spans="1:13" x14ac:dyDescent="0.2">
      <c r="A2" s="55" t="s">
        <v>6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4"/>
      <c r="M2" s="54"/>
    </row>
    <row r="3" spans="1:13" x14ac:dyDescent="0.2">
      <c r="A3" s="58" t="s">
        <v>38</v>
      </c>
      <c r="B3" s="59"/>
      <c r="C3" s="60"/>
      <c r="D3" s="60"/>
      <c r="E3" s="61"/>
      <c r="F3" s="57"/>
      <c r="G3" s="57"/>
      <c r="H3" s="111"/>
      <c r="I3" s="97"/>
      <c r="J3" s="97"/>
      <c r="K3" s="62"/>
      <c r="L3" s="54"/>
      <c r="M3" s="54"/>
    </row>
    <row r="4" spans="1:13" x14ac:dyDescent="0.2">
      <c r="A4" s="57"/>
      <c r="B4" s="57"/>
      <c r="C4" s="57"/>
      <c r="D4" s="57"/>
      <c r="E4" s="57"/>
      <c r="F4" s="57"/>
      <c r="G4" s="57"/>
      <c r="H4" s="63"/>
      <c r="I4" s="62"/>
      <c r="J4" s="62"/>
      <c r="K4" s="62"/>
      <c r="L4" s="54"/>
      <c r="M4" s="54"/>
    </row>
    <row r="5" spans="1:13" x14ac:dyDescent="0.2">
      <c r="A5" s="64" t="s">
        <v>7</v>
      </c>
      <c r="B5" s="65"/>
      <c r="C5" s="64"/>
      <c r="D5" s="65"/>
      <c r="E5" s="57"/>
      <c r="F5" s="57"/>
      <c r="G5" s="57"/>
      <c r="H5" s="62"/>
      <c r="I5" s="62"/>
      <c r="J5" s="62"/>
      <c r="K5" s="62"/>
      <c r="L5" s="54"/>
      <c r="M5" s="54"/>
    </row>
    <row r="6" spans="1:13" x14ac:dyDescent="0.2">
      <c r="A6" s="66" t="s">
        <v>0</v>
      </c>
      <c r="B6" s="67"/>
      <c r="C6" s="67"/>
      <c r="D6" s="68" t="s">
        <v>5</v>
      </c>
      <c r="E6" s="69"/>
      <c r="F6" s="70" t="s">
        <v>8</v>
      </c>
      <c r="G6" s="70" t="s">
        <v>2</v>
      </c>
      <c r="H6" s="71" t="s">
        <v>9</v>
      </c>
      <c r="I6" s="72" t="s">
        <v>8</v>
      </c>
      <c r="J6" s="72" t="s">
        <v>2</v>
      </c>
      <c r="K6" s="71" t="s">
        <v>9</v>
      </c>
      <c r="L6" s="73"/>
      <c r="M6" s="54"/>
    </row>
    <row r="7" spans="1:13" x14ac:dyDescent="0.2">
      <c r="A7" s="65"/>
      <c r="B7" s="65"/>
      <c r="C7" s="65"/>
      <c r="D7" s="74" t="s">
        <v>3</v>
      </c>
      <c r="E7" s="74" t="s">
        <v>4</v>
      </c>
      <c r="F7" s="75" t="s">
        <v>25</v>
      </c>
      <c r="G7" s="75" t="s">
        <v>10</v>
      </c>
      <c r="H7" s="76" t="s">
        <v>24</v>
      </c>
      <c r="I7" s="76" t="s">
        <v>26</v>
      </c>
      <c r="J7" s="76" t="s">
        <v>10</v>
      </c>
      <c r="K7" s="76" t="s">
        <v>24</v>
      </c>
      <c r="L7" s="54"/>
      <c r="M7" s="54"/>
    </row>
    <row r="8" spans="1:13" x14ac:dyDescent="0.2">
      <c r="A8" s="77"/>
      <c r="B8" s="77"/>
      <c r="C8" s="77"/>
      <c r="D8" s="77"/>
      <c r="E8" s="77"/>
      <c r="F8" s="78" t="s">
        <v>33</v>
      </c>
      <c r="G8" s="78" t="s">
        <v>31</v>
      </c>
      <c r="H8" s="79" t="s">
        <v>32</v>
      </c>
      <c r="I8" s="79" t="s">
        <v>1</v>
      </c>
      <c r="J8" s="80" t="s">
        <v>11</v>
      </c>
      <c r="K8" s="80" t="s">
        <v>11</v>
      </c>
      <c r="L8" s="54"/>
      <c r="M8" s="54"/>
    </row>
    <row r="9" spans="1:13" x14ac:dyDescent="0.2">
      <c r="A9" s="65"/>
      <c r="B9" s="65"/>
      <c r="C9" s="65"/>
      <c r="D9" s="81"/>
      <c r="E9" s="81"/>
      <c r="F9" s="82"/>
      <c r="G9" s="82"/>
      <c r="H9" s="83"/>
      <c r="I9" s="83"/>
      <c r="J9" s="84"/>
      <c r="K9" s="84"/>
      <c r="L9" s="54"/>
      <c r="M9" s="54"/>
    </row>
    <row r="10" spans="1:13" s="92" customFormat="1" x14ac:dyDescent="0.2">
      <c r="A10" s="85">
        <v>1</v>
      </c>
      <c r="B10" s="86" t="s">
        <v>21</v>
      </c>
      <c r="C10" s="87"/>
      <c r="D10" s="88">
        <v>1.18</v>
      </c>
      <c r="E10" s="89">
        <v>0.01</v>
      </c>
      <c r="F10" s="90">
        <v>107245654</v>
      </c>
      <c r="G10" s="90">
        <f>+F10</f>
        <v>107245654</v>
      </c>
      <c r="H10" s="90">
        <f>+F10-G10</f>
        <v>0</v>
      </c>
      <c r="I10" s="90">
        <v>91975459</v>
      </c>
      <c r="J10" s="90">
        <v>92830972</v>
      </c>
      <c r="K10" s="90">
        <f>+J10-I10</f>
        <v>855513</v>
      </c>
      <c r="L10" s="91"/>
      <c r="M10" s="91"/>
    </row>
    <row r="11" spans="1:13" s="92" customFormat="1" x14ac:dyDescent="0.2">
      <c r="A11" s="85">
        <v>2</v>
      </c>
      <c r="B11" s="86" t="s">
        <v>22</v>
      </c>
      <c r="C11" s="87"/>
      <c r="D11" s="88">
        <v>0.37</v>
      </c>
      <c r="E11" s="88">
        <v>0.02</v>
      </c>
      <c r="F11" s="90">
        <f>737533+21223710+8969049</f>
        <v>30930292</v>
      </c>
      <c r="G11" s="90">
        <f>+F11</f>
        <v>30930292</v>
      </c>
      <c r="H11" s="93">
        <v>0</v>
      </c>
      <c r="I11" s="90">
        <v>87514636</v>
      </c>
      <c r="J11" s="90">
        <v>88641342</v>
      </c>
      <c r="K11" s="90">
        <f>+J11-I11</f>
        <v>1126706</v>
      </c>
      <c r="L11" s="91"/>
      <c r="M11" s="91"/>
    </row>
    <row r="12" spans="1:13" s="92" customFormat="1" x14ac:dyDescent="0.2">
      <c r="A12" s="87"/>
      <c r="B12" s="87"/>
      <c r="C12" s="87"/>
      <c r="D12" s="94"/>
      <c r="E12" s="94"/>
      <c r="F12" s="90"/>
      <c r="G12" s="90"/>
      <c r="H12" s="90"/>
      <c r="I12" s="90"/>
      <c r="J12" s="90"/>
      <c r="K12" s="90"/>
      <c r="L12" s="91"/>
      <c r="M12" s="91"/>
    </row>
    <row r="13" spans="1:13" s="65" customFormat="1" x14ac:dyDescent="0.2">
      <c r="A13" s="57"/>
      <c r="B13" s="57"/>
      <c r="C13" s="57"/>
      <c r="D13" s="95"/>
      <c r="E13" s="95"/>
      <c r="F13" s="96"/>
      <c r="G13" s="96"/>
      <c r="H13" s="97"/>
      <c r="I13" s="97"/>
      <c r="J13" s="97"/>
      <c r="K13" s="97"/>
      <c r="L13" s="54"/>
      <c r="M13" s="98"/>
    </row>
    <row r="14" spans="1:13" s="65" customFormat="1" x14ac:dyDescent="0.2">
      <c r="A14" s="64" t="s">
        <v>12</v>
      </c>
      <c r="C14" s="64"/>
      <c r="D14" s="64"/>
      <c r="F14" s="64"/>
      <c r="G14" s="96"/>
      <c r="H14" s="97"/>
      <c r="I14" s="97"/>
      <c r="J14" s="97"/>
      <c r="K14" s="97"/>
      <c r="L14" s="54"/>
      <c r="M14" s="99"/>
    </row>
    <row r="15" spans="1:13" s="65" customFormat="1" x14ac:dyDescent="0.2">
      <c r="A15" s="66" t="s">
        <v>0</v>
      </c>
      <c r="B15" s="67"/>
      <c r="C15" s="67"/>
      <c r="D15" s="68" t="s">
        <v>5</v>
      </c>
      <c r="E15" s="69"/>
      <c r="F15" s="100" t="s">
        <v>13</v>
      </c>
      <c r="G15" s="100" t="s">
        <v>13</v>
      </c>
      <c r="H15" s="101" t="s">
        <v>14</v>
      </c>
      <c r="I15" s="101" t="s">
        <v>15</v>
      </c>
      <c r="J15" s="102"/>
      <c r="K15" s="102"/>
      <c r="L15" s="54"/>
      <c r="M15" s="99"/>
    </row>
    <row r="16" spans="1:13" s="65" customFormat="1" ht="10.5" x14ac:dyDescent="0.15">
      <c r="D16" s="74" t="s">
        <v>3</v>
      </c>
      <c r="E16" s="74" t="s">
        <v>4</v>
      </c>
      <c r="F16" s="103" t="s">
        <v>29</v>
      </c>
      <c r="G16" s="103" t="s">
        <v>29</v>
      </c>
      <c r="H16" s="83" t="s">
        <v>16</v>
      </c>
      <c r="I16" s="83" t="s">
        <v>24</v>
      </c>
      <c r="J16" s="102"/>
      <c r="K16" s="102"/>
      <c r="L16" s="99"/>
      <c r="M16" s="99"/>
    </row>
    <row r="17" spans="1:13" x14ac:dyDescent="0.2">
      <c r="A17" s="65"/>
      <c r="B17" s="65"/>
      <c r="C17" s="65"/>
      <c r="D17" s="81"/>
      <c r="E17" s="81"/>
      <c r="F17" s="103" t="s">
        <v>27</v>
      </c>
      <c r="G17" s="82" t="s">
        <v>17</v>
      </c>
      <c r="H17" s="84" t="s">
        <v>30</v>
      </c>
      <c r="I17" s="83" t="s">
        <v>28</v>
      </c>
      <c r="J17" s="102"/>
      <c r="K17" s="102"/>
      <c r="L17" s="99"/>
      <c r="M17" s="54"/>
    </row>
    <row r="18" spans="1:13" s="65" customFormat="1" ht="10.5" x14ac:dyDescent="0.15">
      <c r="A18" s="77"/>
      <c r="B18" s="77"/>
      <c r="C18" s="77"/>
      <c r="D18" s="104"/>
      <c r="E18" s="104"/>
      <c r="F18" s="105" t="s">
        <v>18</v>
      </c>
      <c r="G18" s="105" t="s">
        <v>19</v>
      </c>
      <c r="H18" s="106" t="s">
        <v>20</v>
      </c>
      <c r="I18" s="106" t="s">
        <v>20</v>
      </c>
      <c r="J18" s="102"/>
      <c r="K18" s="102"/>
      <c r="L18" s="99"/>
      <c r="M18" s="99"/>
    </row>
    <row r="19" spans="1:13" x14ac:dyDescent="0.2">
      <c r="A19" s="65"/>
      <c r="B19" s="65"/>
      <c r="C19" s="57"/>
      <c r="D19" s="95"/>
      <c r="E19" s="95"/>
      <c r="F19" s="96"/>
      <c r="G19" s="96"/>
      <c r="H19" s="97"/>
      <c r="I19" s="97"/>
      <c r="J19" s="97"/>
      <c r="K19" s="97"/>
      <c r="L19" s="99"/>
      <c r="M19" s="54"/>
    </row>
    <row r="20" spans="1:13" x14ac:dyDescent="0.2">
      <c r="A20" s="85">
        <v>3</v>
      </c>
      <c r="B20" s="87" t="s">
        <v>23</v>
      </c>
      <c r="C20" s="87"/>
      <c r="D20" s="88">
        <v>0.61</v>
      </c>
      <c r="E20" s="88">
        <v>0.04</v>
      </c>
      <c r="F20" s="102">
        <f>831413+61200847+1118319+5278655</f>
        <v>68429234</v>
      </c>
      <c r="G20" s="102">
        <f>462681+8074836+2651563+119378927</f>
        <v>130568007</v>
      </c>
      <c r="H20" s="102">
        <f>130568007+72132824</f>
        <v>202700831</v>
      </c>
      <c r="I20" s="102">
        <f>H20-(F20+G20)</f>
        <v>3703590</v>
      </c>
      <c r="J20" s="102"/>
      <c r="K20" s="102"/>
      <c r="L20" s="54"/>
      <c r="M20" s="54"/>
    </row>
    <row r="21" spans="1:13" x14ac:dyDescent="0.2">
      <c r="A21" s="65"/>
      <c r="B21" s="57"/>
      <c r="C21" s="57"/>
      <c r="D21" s="95"/>
      <c r="E21" s="95"/>
      <c r="F21" s="96"/>
      <c r="G21" s="96"/>
      <c r="H21" s="97"/>
      <c r="I21" s="102"/>
      <c r="J21" s="97"/>
      <c r="K21" s="97"/>
      <c r="L21" s="99"/>
      <c r="M21" s="54"/>
    </row>
    <row r="22" spans="1:13" x14ac:dyDescent="0.2">
      <c r="A22" s="57"/>
      <c r="B22" s="57"/>
      <c r="C22" s="57"/>
      <c r="D22" s="95"/>
      <c r="E22" s="95"/>
      <c r="F22" s="96"/>
      <c r="G22" s="96"/>
      <c r="H22" s="96"/>
      <c r="I22" s="96"/>
      <c r="J22" s="96"/>
      <c r="K22" s="96"/>
      <c r="L22" s="54"/>
      <c r="M22" s="54"/>
    </row>
    <row r="23" spans="1:13" x14ac:dyDescent="0.2">
      <c r="A23" s="109"/>
      <c r="B23" s="109"/>
      <c r="C23" s="109"/>
      <c r="D23" s="109"/>
      <c r="E23" s="109"/>
      <c r="F23" s="108"/>
      <c r="G23" s="109"/>
      <c r="I23" s="109"/>
      <c r="J23" s="109"/>
      <c r="K23" s="109"/>
      <c r="L23" s="54"/>
      <c r="M23" s="54"/>
    </row>
    <row r="24" spans="1:13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54"/>
      <c r="M24" s="54"/>
    </row>
    <row r="25" spans="1:13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54"/>
      <c r="M25" s="54"/>
    </row>
    <row r="26" spans="1:13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50"/>
    <pageSetUpPr fitToPage="1"/>
  </sheetPr>
  <dimension ref="A1:M26"/>
  <sheetViews>
    <sheetView tabSelected="1" zoomScale="90" zoomScaleNormal="90" workbookViewId="0">
      <selection activeCell="E26" sqref="E26"/>
    </sheetView>
  </sheetViews>
  <sheetFormatPr baseColWidth="10" defaultRowHeight="12.75" x14ac:dyDescent="0.2"/>
  <cols>
    <col min="1" max="1" width="2.7109375" customWidth="1"/>
    <col min="2" max="2" width="21.5703125" customWidth="1"/>
    <col min="4" max="4" width="10" customWidth="1"/>
    <col min="5" max="5" width="10.140625" customWidth="1"/>
    <col min="6" max="6" width="15.85546875" customWidth="1"/>
    <col min="7" max="7" width="16" customWidth="1"/>
    <col min="8" max="8" width="17.85546875" customWidth="1"/>
    <col min="9" max="9" width="17.140625" customWidth="1"/>
    <col min="10" max="10" width="16.28515625" customWidth="1"/>
    <col min="11" max="11" width="17.5703125" customWidth="1"/>
  </cols>
  <sheetData>
    <row r="1" spans="1:13" x14ac:dyDescent="0.2">
      <c r="A1" s="53"/>
      <c r="L1" s="54"/>
      <c r="M1" s="54"/>
    </row>
    <row r="2" spans="1:13" x14ac:dyDescent="0.2">
      <c r="A2" s="55" t="s">
        <v>6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4"/>
      <c r="M2" s="54"/>
    </row>
    <row r="3" spans="1:13" x14ac:dyDescent="0.2">
      <c r="A3" s="58" t="s">
        <v>39</v>
      </c>
      <c r="B3" s="59"/>
      <c r="C3" s="60"/>
      <c r="D3" s="60"/>
      <c r="E3" s="61"/>
      <c r="F3" s="57"/>
      <c r="G3" s="57"/>
      <c r="H3" s="111"/>
      <c r="I3" s="97"/>
      <c r="J3" s="97"/>
      <c r="K3" s="62"/>
      <c r="L3" s="54"/>
      <c r="M3" s="54"/>
    </row>
    <row r="4" spans="1:13" x14ac:dyDescent="0.2">
      <c r="A4" s="57"/>
      <c r="B4" s="57"/>
      <c r="C4" s="57"/>
      <c r="D4" s="57"/>
      <c r="E4" s="57"/>
      <c r="F4" s="57"/>
      <c r="G4" s="57"/>
      <c r="H4" s="63"/>
      <c r="I4" s="62"/>
      <c r="J4" s="62"/>
      <c r="K4" s="62"/>
      <c r="L4" s="54"/>
      <c r="M4" s="54"/>
    </row>
    <row r="5" spans="1:13" x14ac:dyDescent="0.2">
      <c r="A5" s="64" t="s">
        <v>7</v>
      </c>
      <c r="B5" s="65"/>
      <c r="C5" s="64"/>
      <c r="D5" s="65"/>
      <c r="E5" s="57"/>
      <c r="F5" s="57"/>
      <c r="G5" s="57"/>
      <c r="H5" s="62"/>
      <c r="I5" s="62"/>
      <c r="J5" s="62"/>
      <c r="K5" s="62"/>
      <c r="L5" s="54"/>
      <c r="M5" s="54"/>
    </row>
    <row r="6" spans="1:13" x14ac:dyDescent="0.2">
      <c r="A6" s="66" t="s">
        <v>0</v>
      </c>
      <c r="B6" s="67"/>
      <c r="C6" s="67"/>
      <c r="D6" s="68" t="s">
        <v>5</v>
      </c>
      <c r="E6" s="69"/>
      <c r="F6" s="70" t="s">
        <v>8</v>
      </c>
      <c r="G6" s="70" t="s">
        <v>2</v>
      </c>
      <c r="H6" s="71" t="s">
        <v>9</v>
      </c>
      <c r="I6" s="72" t="s">
        <v>8</v>
      </c>
      <c r="J6" s="72" t="s">
        <v>2</v>
      </c>
      <c r="K6" s="71" t="s">
        <v>9</v>
      </c>
      <c r="L6" s="73"/>
      <c r="M6" s="54"/>
    </row>
    <row r="7" spans="1:13" x14ac:dyDescent="0.2">
      <c r="A7" s="65"/>
      <c r="B7" s="65"/>
      <c r="C7" s="65"/>
      <c r="D7" s="74" t="s">
        <v>3</v>
      </c>
      <c r="E7" s="74" t="s">
        <v>4</v>
      </c>
      <c r="F7" s="75" t="s">
        <v>25</v>
      </c>
      <c r="G7" s="75" t="s">
        <v>10</v>
      </c>
      <c r="H7" s="76" t="s">
        <v>24</v>
      </c>
      <c r="I7" s="76" t="s">
        <v>26</v>
      </c>
      <c r="J7" s="76" t="s">
        <v>10</v>
      </c>
      <c r="K7" s="76" t="s">
        <v>24</v>
      </c>
      <c r="L7" s="54"/>
      <c r="M7" s="54"/>
    </row>
    <row r="8" spans="1:13" x14ac:dyDescent="0.2">
      <c r="A8" s="77"/>
      <c r="B8" s="77"/>
      <c r="C8" s="77"/>
      <c r="D8" s="77"/>
      <c r="E8" s="77"/>
      <c r="F8" s="78" t="s">
        <v>33</v>
      </c>
      <c r="G8" s="78" t="s">
        <v>31</v>
      </c>
      <c r="H8" s="79" t="s">
        <v>32</v>
      </c>
      <c r="I8" s="79" t="s">
        <v>1</v>
      </c>
      <c r="J8" s="80" t="s">
        <v>11</v>
      </c>
      <c r="K8" s="80" t="s">
        <v>11</v>
      </c>
      <c r="L8" s="54"/>
      <c r="M8" s="54"/>
    </row>
    <row r="9" spans="1:13" x14ac:dyDescent="0.2">
      <c r="A9" s="65"/>
      <c r="B9" s="65"/>
      <c r="C9" s="65"/>
      <c r="D9" s="81"/>
      <c r="E9" s="81"/>
      <c r="F9" s="82"/>
      <c r="G9" s="82"/>
      <c r="H9" s="83"/>
      <c r="I9" s="83"/>
      <c r="J9" s="84"/>
      <c r="K9" s="84"/>
      <c r="L9" s="54"/>
      <c r="M9" s="54"/>
    </row>
    <row r="10" spans="1:13" s="92" customFormat="1" x14ac:dyDescent="0.2">
      <c r="A10" s="85">
        <v>1</v>
      </c>
      <c r="B10" s="86" t="s">
        <v>21</v>
      </c>
      <c r="C10" s="87"/>
      <c r="D10" s="88">
        <v>1.2</v>
      </c>
      <c r="E10" s="89">
        <v>0.01</v>
      </c>
      <c r="F10" s="90">
        <v>110752573</v>
      </c>
      <c r="G10" s="90">
        <f>+F10</f>
        <v>110752573</v>
      </c>
      <c r="H10" s="90">
        <f>+F10-G10</f>
        <v>0</v>
      </c>
      <c r="I10" s="90">
        <v>93478286</v>
      </c>
      <c r="J10" s="90">
        <v>94486322</v>
      </c>
      <c r="K10" s="90">
        <f>+J10-I10</f>
        <v>1008036</v>
      </c>
      <c r="L10" s="112"/>
      <c r="M10" s="112"/>
    </row>
    <row r="11" spans="1:13" s="92" customFormat="1" x14ac:dyDescent="0.2">
      <c r="A11" s="85">
        <v>2</v>
      </c>
      <c r="B11" s="86" t="s">
        <v>22</v>
      </c>
      <c r="C11" s="87"/>
      <c r="D11" s="88">
        <v>0.37</v>
      </c>
      <c r="E11" s="88">
        <v>0.01</v>
      </c>
      <c r="F11" s="90">
        <v>31726540</v>
      </c>
      <c r="G11" s="90">
        <f>+F11</f>
        <v>31726540</v>
      </c>
      <c r="H11" s="93">
        <v>0</v>
      </c>
      <c r="I11" s="90">
        <v>89269042</v>
      </c>
      <c r="J11" s="90">
        <v>89950256</v>
      </c>
      <c r="K11" s="90">
        <f>+J11-I11</f>
        <v>681214</v>
      </c>
      <c r="L11" s="112"/>
      <c r="M11" s="112"/>
    </row>
    <row r="12" spans="1:13" s="92" customFormat="1" x14ac:dyDescent="0.2">
      <c r="A12" s="87"/>
      <c r="B12" s="87"/>
      <c r="C12" s="87"/>
      <c r="D12" s="94"/>
      <c r="E12" s="94"/>
      <c r="F12" s="90"/>
      <c r="G12" s="90"/>
      <c r="H12" s="90"/>
      <c r="I12" s="90"/>
      <c r="J12" s="90"/>
      <c r="K12" s="90"/>
      <c r="L12" s="112"/>
      <c r="M12" s="112"/>
    </row>
    <row r="13" spans="1:13" s="65" customFormat="1" x14ac:dyDescent="0.2">
      <c r="A13" s="57"/>
      <c r="B13" s="57"/>
      <c r="C13" s="57"/>
      <c r="D13" s="95"/>
      <c r="E13" s="95"/>
      <c r="F13" s="96"/>
      <c r="G13" s="96"/>
      <c r="H13" s="97"/>
      <c r="I13" s="97"/>
      <c r="J13" s="97"/>
      <c r="K13" s="97"/>
      <c r="L13" s="54"/>
      <c r="M13" s="98"/>
    </row>
    <row r="14" spans="1:13" s="65" customFormat="1" x14ac:dyDescent="0.2">
      <c r="A14" s="64" t="s">
        <v>12</v>
      </c>
      <c r="C14" s="64"/>
      <c r="D14" s="64"/>
      <c r="F14" s="64"/>
      <c r="G14" s="96"/>
      <c r="H14" s="97"/>
      <c r="I14" s="97"/>
      <c r="J14" s="97"/>
      <c r="K14" s="97"/>
      <c r="L14" s="54"/>
      <c r="M14" s="99"/>
    </row>
    <row r="15" spans="1:13" s="65" customFormat="1" x14ac:dyDescent="0.2">
      <c r="A15" s="66" t="s">
        <v>0</v>
      </c>
      <c r="B15" s="67"/>
      <c r="C15" s="67"/>
      <c r="D15" s="68" t="s">
        <v>5</v>
      </c>
      <c r="E15" s="69"/>
      <c r="F15" s="100" t="s">
        <v>13</v>
      </c>
      <c r="G15" s="100" t="s">
        <v>13</v>
      </c>
      <c r="H15" s="101" t="s">
        <v>14</v>
      </c>
      <c r="I15" s="101" t="s">
        <v>15</v>
      </c>
      <c r="J15" s="102"/>
      <c r="K15" s="102"/>
      <c r="L15" s="54"/>
      <c r="M15" s="99"/>
    </row>
    <row r="16" spans="1:13" s="65" customFormat="1" ht="10.5" x14ac:dyDescent="0.15">
      <c r="D16" s="74" t="s">
        <v>3</v>
      </c>
      <c r="E16" s="74" t="s">
        <v>4</v>
      </c>
      <c r="F16" s="103" t="s">
        <v>29</v>
      </c>
      <c r="G16" s="103" t="s">
        <v>29</v>
      </c>
      <c r="H16" s="83" t="s">
        <v>16</v>
      </c>
      <c r="I16" s="83" t="s">
        <v>24</v>
      </c>
      <c r="J16" s="102"/>
      <c r="K16" s="102"/>
      <c r="L16" s="99"/>
      <c r="M16" s="99"/>
    </row>
    <row r="17" spans="1:13" x14ac:dyDescent="0.2">
      <c r="A17" s="65"/>
      <c r="B17" s="65"/>
      <c r="C17" s="65"/>
      <c r="D17" s="81"/>
      <c r="E17" s="81"/>
      <c r="F17" s="103" t="s">
        <v>27</v>
      </c>
      <c r="G17" s="82" t="s">
        <v>17</v>
      </c>
      <c r="H17" s="84" t="s">
        <v>30</v>
      </c>
      <c r="I17" s="83" t="s">
        <v>28</v>
      </c>
      <c r="J17" s="102"/>
      <c r="K17" s="102"/>
      <c r="L17" s="99"/>
      <c r="M17" s="54"/>
    </row>
    <row r="18" spans="1:13" s="65" customFormat="1" ht="10.5" x14ac:dyDescent="0.15">
      <c r="A18" s="77"/>
      <c r="B18" s="77"/>
      <c r="C18" s="77"/>
      <c r="D18" s="104"/>
      <c r="E18" s="104"/>
      <c r="F18" s="105" t="s">
        <v>18</v>
      </c>
      <c r="G18" s="105" t="s">
        <v>19</v>
      </c>
      <c r="H18" s="106" t="s">
        <v>20</v>
      </c>
      <c r="I18" s="106" t="s">
        <v>20</v>
      </c>
      <c r="J18" s="102"/>
      <c r="K18" s="102"/>
      <c r="L18" s="99"/>
      <c r="M18" s="99"/>
    </row>
    <row r="19" spans="1:13" x14ac:dyDescent="0.2">
      <c r="A19" s="65"/>
      <c r="B19" s="65"/>
      <c r="C19" s="57"/>
      <c r="D19" s="95"/>
      <c r="E19" s="95"/>
      <c r="F19" s="96"/>
      <c r="G19" s="96"/>
      <c r="H19" s="97"/>
      <c r="I19" s="97"/>
      <c r="J19" s="97"/>
      <c r="K19" s="97"/>
      <c r="L19" s="99"/>
      <c r="M19" s="54"/>
    </row>
    <row r="20" spans="1:13" x14ac:dyDescent="0.2">
      <c r="A20" s="85">
        <v>3</v>
      </c>
      <c r="B20" s="87" t="s">
        <v>23</v>
      </c>
      <c r="C20" s="87"/>
      <c r="D20" s="88">
        <v>0.63</v>
      </c>
      <c r="E20" s="88">
        <v>0.04</v>
      </c>
      <c r="F20" s="102">
        <v>70797831</v>
      </c>
      <c r="G20" s="102">
        <v>131633673</v>
      </c>
      <c r="H20" s="102">
        <f>74756914+131633673</f>
        <v>206390587</v>
      </c>
      <c r="I20" s="102">
        <f>H20-(F20+G20)</f>
        <v>3959083</v>
      </c>
      <c r="J20" s="102"/>
      <c r="K20" s="102"/>
      <c r="L20" s="54"/>
      <c r="M20" s="54"/>
    </row>
    <row r="21" spans="1:13" x14ac:dyDescent="0.2">
      <c r="A21" s="65"/>
      <c r="B21" s="57"/>
      <c r="C21" s="57"/>
      <c r="D21" s="95"/>
      <c r="E21" s="95"/>
      <c r="F21" s="96"/>
      <c r="G21" s="96"/>
      <c r="H21" s="97"/>
      <c r="I21" s="102"/>
      <c r="J21" s="97"/>
      <c r="K21" s="97"/>
      <c r="L21" s="99"/>
      <c r="M21" s="54"/>
    </row>
    <row r="22" spans="1:13" x14ac:dyDescent="0.2">
      <c r="A22" s="57"/>
      <c r="B22" s="57"/>
      <c r="C22" s="57"/>
      <c r="D22" s="95"/>
      <c r="E22" s="95"/>
      <c r="F22" s="96"/>
      <c r="G22" s="96"/>
      <c r="H22" s="96"/>
      <c r="I22" s="96"/>
      <c r="J22" s="96"/>
      <c r="K22" s="96"/>
      <c r="L22" s="54"/>
      <c r="M22" s="54"/>
    </row>
    <row r="23" spans="1:13" x14ac:dyDescent="0.2">
      <c r="A23" s="109"/>
      <c r="B23" s="109"/>
      <c r="C23" s="109"/>
      <c r="D23" s="109"/>
      <c r="E23" s="109"/>
      <c r="F23" s="108"/>
      <c r="G23" s="109"/>
      <c r="I23" s="109"/>
      <c r="J23" s="109"/>
      <c r="K23" s="109"/>
      <c r="L23" s="54"/>
      <c r="M23" s="54"/>
    </row>
    <row r="24" spans="1:13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54"/>
      <c r="M24" s="54"/>
    </row>
    <row r="25" spans="1:13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54"/>
      <c r="M25" s="54"/>
    </row>
    <row r="26" spans="1:13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Marzo 2013</vt:lpstr>
      <vt:lpstr>Junio 2013</vt:lpstr>
      <vt:lpstr>Septiembre 2013</vt:lpstr>
      <vt:lpstr>Diciembre 2013</vt:lpstr>
      <vt:lpstr>'Diciembre 2013'!Área_de_impresión</vt:lpstr>
      <vt:lpstr>'Junio 2013'!Área_de_impresión</vt:lpstr>
      <vt:lpstr>'Marzo 2013'!Área_de_impresión</vt:lpstr>
      <vt:lpstr>'Septiembre 2013'!Área_de_impresión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Acuña Lizama Mariela</dc:creator>
  <cp:lastModifiedBy>Herrera Toloza Sergio Gustavo</cp:lastModifiedBy>
  <cp:lastPrinted>2010-12-01T15:49:21Z</cp:lastPrinted>
  <dcterms:created xsi:type="dcterms:W3CDTF">1998-12-29T20:15:03Z</dcterms:created>
  <dcterms:modified xsi:type="dcterms:W3CDTF">2014-09-29T13:15:43Z</dcterms:modified>
</cp:coreProperties>
</file>