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<sst xmlns="http://schemas.openxmlformats.org/spreadsheetml/2006/main" count="248" uniqueCount="101">
  <si>
    <r>
      <t xml:space="preserve">ANÁLISIS DE INCUMPLIMIENTOS - </t>
    </r>
    <r>
      <rPr>
        <b/>
        <sz val="14"/>
        <color indexed="10"/>
        <rFont val="Calibri"/>
        <family val="2"/>
      </rPr>
      <t>MARZO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</si>
  <si>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</si>
  <si>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</si>
  <si>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</si>
  <si>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</si>
  <si>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</si>
  <si>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</si>
  <si>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</si>
  <si>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</si>
  <si>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</si>
  <si>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</si>
  <si>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</si>
  <si>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</si>
  <si>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</si>
  <si>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</si>
  <si>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</si>
  <si>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</si>
  <si>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</si>
  <si>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</si>
  <si>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</si>
  <si>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</si>
  <si>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</si>
  <si>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</si>
  <si>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</si>
  <si>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</si>
  <si>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</si>
  <si>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</si>
  <si>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</si>
  <si>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</si>
  <si>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</si>
  <si>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</si>
  <si>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</si>
  <si>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</si>
  <si>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</si>
  <si>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</si>
  <si>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</si>
  <si>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</si>
  <si>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</si>
  <si>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</si>
  <si>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</si>
  <si>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</si>
  <si>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</si>
  <si>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</si>
  <si>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</si>
  <si>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Finanzas y Negocios S.A. Corredores de Bolsa </t>
  </si>
  <si>
    <t>BCI</t>
  </si>
  <si>
    <t xml:space="preserve">Munita, Cruzat y Claro S.A. Corredores de Bolsa </t>
  </si>
  <si>
    <t>LARRA</t>
  </si>
  <si>
    <t xml:space="preserve">CHG Corredores de Bolsa </t>
  </si>
  <si>
    <t>CORPCAP</t>
  </si>
  <si>
    <t>Itaú Chile Corredores de Bolsa Limitada</t>
  </si>
  <si>
    <t>SECURITY</t>
  </si>
  <si>
    <t xml:space="preserve">Moneda Corredores de Bolsa Limitada </t>
  </si>
  <si>
    <t>GBM</t>
  </si>
  <si>
    <t xml:space="preserve">K2 Corredores de Bolsa S.A. </t>
  </si>
  <si>
    <t>MERRILL</t>
  </si>
  <si>
    <t>J.P. Morgan Corredores de Bolsa SPA</t>
  </si>
  <si>
    <t>MBI</t>
  </si>
  <si>
    <t xml:space="preserve">Chile Market S.A. Corredores de Bolsa </t>
  </si>
  <si>
    <t>IM TRUST</t>
  </si>
  <si>
    <t>NEVASA</t>
  </si>
  <si>
    <t>DEUTSCHE</t>
  </si>
  <si>
    <t>BANCHILE</t>
  </si>
  <si>
    <t>PENTA</t>
  </si>
  <si>
    <t>TANNER</t>
  </si>
  <si>
    <t>CRUZDELSUR</t>
  </si>
  <si>
    <t>CONSORCIO</t>
  </si>
  <si>
    <t>BANESTADO</t>
  </si>
  <si>
    <t>SCOTIA</t>
  </si>
  <si>
    <t>CBBEC</t>
  </si>
  <si>
    <t>CELFIN</t>
  </si>
  <si>
    <t>MOLINA</t>
  </si>
  <si>
    <t>VANTRUST</t>
  </si>
  <si>
    <t>FIT</t>
  </si>
  <si>
    <t>EUROAMER</t>
  </si>
  <si>
    <t>LARRAGAR</t>
  </si>
  <si>
    <t>UGARTE</t>
  </si>
  <si>
    <t>VALENZUELA</t>
  </si>
  <si>
    <t>TOTAL</t>
  </si>
  <si>
    <t>3 de 3</t>
  </si>
  <si>
    <t>INCUMPLIMIENTOS EN CONTRAPARTE CENTRAL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</si>
  <si>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</si>
  <si>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</si>
  <si>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</si>
  <si>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</si>
  <si>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</si>
  <si>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</si>
  <si>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</si>
  <si>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</si>
  <si>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</si>
  <si>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</si>
  <si>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CRUZ DEL SUR</t>
  </si>
  <si>
    <t>Complemento</t>
  </si>
  <si>
    <t>Atraso liquidación cliente</t>
  </si>
  <si>
    <t>A</t>
  </si>
  <si>
    <t>B</t>
  </si>
  <si>
    <t>INCUMPLIMIENTOS EN CÁMARA DE COMPENSACIÓN</t>
  </si>
  <si>
    <t>Agrupación PM</t>
  </si>
  <si>
    <t>Agrupación PH</t>
  </si>
  <si>
    <t>Extraordinario</t>
  </si>
  <si>
    <t>No pago saldo deudor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</si>
</sst>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dd\-mm\-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4" fontId="7" fillId="0" borderId="28" xfId="54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9" fontId="7" fillId="33" borderId="13" xfId="54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20" fontId="2" fillId="0" borderId="2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20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20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 horizontal="center"/>
    </xf>
    <xf numFmtId="20" fontId="2" fillId="0" borderId="3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2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23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24</xdr:row>
      <xdr:rowOff>57150</xdr:rowOff>
    </xdr:from>
    <xdr:to>
      <xdr:col>18</xdr:col>
      <xdr:colOff>0</xdr:colOff>
      <xdr:row>38</xdr:row>
      <xdr:rowOff>47625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76900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showGridLines="0" tabSelected="1" zoomScalePageLayoutView="0" workbookViewId="0" topLeftCell="A1">
      <selection activeCell="R4" sqref="R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ht="16.5" thickBot="1" thickTop="1"/>
    <row r="7" spans="3:11" ht="15.75" thickBot="1">
      <c r="C7" s="117" t="s">
        <v>4</v>
      </c>
      <c r="D7" s="118"/>
      <c r="E7" s="118"/>
      <c r="F7" s="118"/>
      <c r="G7" s="117" t="s">
        <v>5</v>
      </c>
      <c r="H7" s="118"/>
      <c r="I7" s="118"/>
      <c r="J7" s="119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" hidden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" hidden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" hidden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" hidden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" hidden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" hidden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" hidden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">
      <c r="B21" s="26" t="s">
        <v>22</v>
      </c>
      <c r="C21" s="27">
        <v>3</v>
      </c>
      <c r="D21" s="28"/>
      <c r="E21" s="28"/>
      <c r="F21" s="29">
        <f t="shared" si="0"/>
        <v>3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18</v>
      </c>
    </row>
    <row r="22" spans="2:11" ht="15">
      <c r="B22" s="26" t="s">
        <v>10</v>
      </c>
      <c r="C22" s="27"/>
      <c r="D22" s="28"/>
      <c r="E22" s="28"/>
      <c r="F22" s="29">
        <f t="shared" si="0"/>
        <v>0</v>
      </c>
      <c r="G22" s="2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12</v>
      </c>
      <c r="D24" s="24">
        <f>+SUM(D12:D23)</f>
        <v>0</v>
      </c>
      <c r="E24" s="24">
        <f>+SUM(E12:E23)</f>
        <v>1</v>
      </c>
      <c r="F24" s="24">
        <f>+SUM(C24:E24)</f>
        <v>13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161</v>
      </c>
    </row>
    <row r="25" spans="2:11" ht="15">
      <c r="B25" s="10" t="s">
        <v>13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>
      <c r="B28" s="26" t="s">
        <v>16</v>
      </c>
      <c r="C28" s="27"/>
      <c r="D28" s="28"/>
      <c r="E28" s="28"/>
      <c r="F28" s="29">
        <f t="shared" si="3"/>
        <v>0</v>
      </c>
      <c r="G28" s="27"/>
      <c r="H28" s="28"/>
      <c r="I28" s="28"/>
      <c r="J28" s="30">
        <f t="shared" si="4"/>
        <v>0</v>
      </c>
      <c r="K28" s="31">
        <f t="shared" si="5"/>
        <v>0</v>
      </c>
    </row>
    <row r="29" spans="2:11" ht="15">
      <c r="B29" s="26" t="s">
        <v>17</v>
      </c>
      <c r="C29" s="27"/>
      <c r="D29" s="28"/>
      <c r="E29" s="28"/>
      <c r="F29" s="29">
        <f t="shared" si="3"/>
        <v>0</v>
      </c>
      <c r="G29" s="27"/>
      <c r="H29" s="28"/>
      <c r="I29" s="28"/>
      <c r="J29" s="30">
        <f t="shared" si="4"/>
        <v>0</v>
      </c>
      <c r="K29" s="31">
        <f t="shared" si="5"/>
        <v>0</v>
      </c>
    </row>
    <row r="30" spans="2:11" ht="15">
      <c r="B30" s="26" t="s">
        <v>18</v>
      </c>
      <c r="C30" s="27"/>
      <c r="D30" s="28"/>
      <c r="E30" s="28"/>
      <c r="F30" s="29">
        <f t="shared" si="3"/>
        <v>0</v>
      </c>
      <c r="G30" s="27"/>
      <c r="H30" s="28"/>
      <c r="I30" s="28"/>
      <c r="J30" s="30">
        <f t="shared" si="4"/>
        <v>0</v>
      </c>
      <c r="K30" s="31">
        <f t="shared" si="5"/>
        <v>0</v>
      </c>
    </row>
    <row r="31" spans="2:11" ht="15.75" thickBot="1">
      <c r="B31" s="26" t="s">
        <v>19</v>
      </c>
      <c r="C31" s="27"/>
      <c r="D31" s="28"/>
      <c r="E31" s="28"/>
      <c r="F31" s="29">
        <f t="shared" si="3"/>
        <v>0</v>
      </c>
      <c r="G31" s="27"/>
      <c r="H31" s="28"/>
      <c r="I31" s="28"/>
      <c r="J31" s="30">
        <f t="shared" si="4"/>
        <v>0</v>
      </c>
      <c r="K31" s="31">
        <f t="shared" si="5"/>
        <v>0</v>
      </c>
    </row>
    <row r="32" spans="2:11" ht="15.75" hidden="1" thickBot="1">
      <c r="B32" s="26" t="s">
        <v>20</v>
      </c>
      <c r="C32" s="27"/>
      <c r="D32" s="28"/>
      <c r="E32" s="28"/>
      <c r="F32" s="29">
        <f t="shared" si="3"/>
        <v>0</v>
      </c>
      <c r="G32" s="27"/>
      <c r="H32" s="28"/>
      <c r="I32" s="28"/>
      <c r="J32" s="30">
        <f t="shared" si="4"/>
        <v>0</v>
      </c>
      <c r="K32" s="31">
        <f t="shared" si="5"/>
        <v>0</v>
      </c>
    </row>
    <row r="33" spans="2:11" ht="15.75" hidden="1" thickBot="1">
      <c r="B33" s="26" t="s">
        <v>21</v>
      </c>
      <c r="C33" s="27"/>
      <c r="D33" s="28"/>
      <c r="E33" s="28"/>
      <c r="F33" s="29">
        <f t="shared" si="3"/>
        <v>0</v>
      </c>
      <c r="G33" s="27"/>
      <c r="H33" s="28"/>
      <c r="I33" s="28"/>
      <c r="J33" s="29">
        <f t="shared" si="4"/>
        <v>0</v>
      </c>
      <c r="K33" s="31">
        <f t="shared" si="5"/>
        <v>0</v>
      </c>
    </row>
    <row r="34" spans="2:11" ht="15.75" hidden="1" thickBot="1">
      <c r="B34" s="26" t="s">
        <v>22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1" ht="15.75" hidden="1" thickBot="1">
      <c r="B35" s="26" t="s">
        <v>10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1" ht="15.75" hidden="1" thickBot="1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24</v>
      </c>
      <c r="C37" s="23">
        <f>+SUM(C25:C36)</f>
        <v>1</v>
      </c>
      <c r="D37" s="24">
        <f>+SUM(D25:D36)</f>
        <v>0</v>
      </c>
      <c r="E37" s="24">
        <f>+SUM(E25:E36)</f>
        <v>0</v>
      </c>
      <c r="F37" s="24">
        <f>+SUM(C37:E37)</f>
        <v>1</v>
      </c>
      <c r="G37" s="23">
        <f>+SUM(G25:G36)</f>
        <v>22</v>
      </c>
      <c r="H37" s="24">
        <f>+SUM(H25:H36)</f>
        <v>6</v>
      </c>
      <c r="I37" s="24">
        <f>+SUM(I25:I36)</f>
        <v>13</v>
      </c>
      <c r="J37" s="25">
        <f>+SUM(G37:I37)</f>
        <v>41</v>
      </c>
      <c r="K37" s="9">
        <f>+SUM(K25:K36)</f>
        <v>42</v>
      </c>
    </row>
    <row r="38" spans="2:11" ht="15.75" thickBot="1">
      <c r="B38" s="32" t="s">
        <v>25</v>
      </c>
      <c r="C38" s="33">
        <f>+C11+C24+C37</f>
        <v>14</v>
      </c>
      <c r="D38" s="34">
        <f>+D11+D24+D37</f>
        <v>0</v>
      </c>
      <c r="E38" s="34">
        <f>+E11+E24+E37</f>
        <v>1</v>
      </c>
      <c r="F38" s="34">
        <f>+SUM(C38:E38)</f>
        <v>15</v>
      </c>
      <c r="G38" s="33">
        <f>+G11+G24+G37</f>
        <v>137</v>
      </c>
      <c r="H38" s="34">
        <f>+H11+H24+H37</f>
        <v>25</v>
      </c>
      <c r="I38" s="34">
        <f>+I11+I24+I37</f>
        <v>55</v>
      </c>
      <c r="J38" s="35">
        <f>+SUM(G38:I38)</f>
        <v>217</v>
      </c>
      <c r="K38" s="36">
        <f>+K11+K24+K37</f>
        <v>232</v>
      </c>
    </row>
    <row r="39" ht="15"/>
    <row r="40" spans="2:18" ht="15.75" thickBot="1">
      <c r="B40" s="123" t="s">
        <v>26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ht="16.5" thickBot="1" thickTop="1"/>
    <row r="42" spans="4:11" ht="15.75" thickBot="1">
      <c r="D42" s="117" t="s">
        <v>4</v>
      </c>
      <c r="E42" s="118"/>
      <c r="F42" s="118"/>
      <c r="G42" s="119"/>
      <c r="H42" s="117" t="s">
        <v>5</v>
      </c>
      <c r="I42" s="118"/>
      <c r="J42" s="118"/>
      <c r="K42" s="119"/>
    </row>
    <row r="43" spans="2:12" ht="15.75" thickBot="1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2" ht="1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116</v>
      </c>
      <c r="I44" s="12">
        <v>25</v>
      </c>
      <c r="J44" s="12">
        <v>40</v>
      </c>
      <c r="K44" s="14">
        <f>+SUM(H44:J44)</f>
        <v>181</v>
      </c>
      <c r="L44" s="42">
        <f>+G44+K44</f>
        <v>181</v>
      </c>
    </row>
    <row r="45" spans="2:12" ht="1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30</v>
      </c>
      <c r="C46" s="47"/>
      <c r="D46" s="27">
        <v>3</v>
      </c>
      <c r="E46" s="28"/>
      <c r="F46" s="28"/>
      <c r="G46" s="30">
        <f>+SUM(D46:F46)</f>
        <v>3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22</v>
      </c>
    </row>
    <row r="47" spans="2:12" ht="15.75" thickBot="1">
      <c r="B47" s="48" t="s">
        <v>31</v>
      </c>
      <c r="C47" s="49"/>
      <c r="D47" s="50">
        <v>11</v>
      </c>
      <c r="E47" s="51"/>
      <c r="F47" s="51">
        <v>1</v>
      </c>
      <c r="G47" s="8">
        <f>+SUM(D47:F47)</f>
        <v>12</v>
      </c>
      <c r="H47" s="51"/>
      <c r="I47" s="51"/>
      <c r="J47" s="51">
        <v>9</v>
      </c>
      <c r="K47" s="8">
        <f>+SUM(H47:J47)</f>
        <v>9</v>
      </c>
      <c r="L47" s="52">
        <f>+G47+K47</f>
        <v>21</v>
      </c>
    </row>
    <row r="48" spans="2:12" ht="15.75" thickBot="1">
      <c r="B48" s="53" t="s">
        <v>9</v>
      </c>
      <c r="C48" s="54"/>
      <c r="D48" s="55">
        <f aca="true" t="shared" si="6" ref="D48:K48">+SUM(D44:D47)</f>
        <v>14</v>
      </c>
      <c r="E48" s="56">
        <f t="shared" si="6"/>
        <v>0</v>
      </c>
      <c r="F48" s="56">
        <f t="shared" si="6"/>
        <v>1</v>
      </c>
      <c r="G48" s="57">
        <f t="shared" si="6"/>
        <v>15</v>
      </c>
      <c r="H48" s="56">
        <f t="shared" si="6"/>
        <v>137</v>
      </c>
      <c r="I48" s="56">
        <f t="shared" si="6"/>
        <v>25</v>
      </c>
      <c r="J48" s="56">
        <f t="shared" si="6"/>
        <v>55</v>
      </c>
      <c r="K48" s="57">
        <f t="shared" si="6"/>
        <v>217</v>
      </c>
      <c r="L48" s="36">
        <f>+G48+K48</f>
        <v>232</v>
      </c>
    </row>
    <row r="49" ht="15.75" thickBot="1"/>
    <row r="50" spans="4:11" ht="15.75" thickBot="1">
      <c r="D50" s="117" t="s">
        <v>4</v>
      </c>
      <c r="E50" s="118"/>
      <c r="F50" s="118"/>
      <c r="G50" s="119"/>
      <c r="H50" s="117" t="s">
        <v>5</v>
      </c>
      <c r="I50" s="118"/>
      <c r="J50" s="118"/>
      <c r="K50" s="119"/>
    </row>
    <row r="51" spans="2:12" ht="15.75" thickBot="1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2" ht="1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8</v>
      </c>
      <c r="I52" s="12">
        <v>3</v>
      </c>
      <c r="J52" s="12">
        <v>4</v>
      </c>
      <c r="K52" s="14">
        <f>+SUM(H52:J52)</f>
        <v>15</v>
      </c>
      <c r="L52" s="42">
        <f>+G52+K52</f>
        <v>15</v>
      </c>
    </row>
    <row r="53" spans="2:12" ht="1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30</v>
      </c>
      <c r="C54" s="47"/>
      <c r="D54" s="27"/>
      <c r="E54" s="28"/>
      <c r="F54" s="28"/>
      <c r="G54" s="30">
        <f>+SUM(D54:F54)</f>
        <v>0</v>
      </c>
      <c r="H54" s="28"/>
      <c r="I54" s="28"/>
      <c r="J54" s="28"/>
      <c r="K54" s="30">
        <f>+SUM(H54:J54)</f>
        <v>0</v>
      </c>
      <c r="L54" s="46">
        <f>+G54+K54</f>
        <v>0</v>
      </c>
    </row>
    <row r="55" spans="2:12" ht="15.75" thickBot="1">
      <c r="B55" s="48" t="s">
        <v>31</v>
      </c>
      <c r="C55" s="49"/>
      <c r="D55" s="50">
        <v>1</v>
      </c>
      <c r="E55" s="51"/>
      <c r="F55" s="51"/>
      <c r="G55" s="8">
        <f>+SUM(D55:F55)</f>
        <v>1</v>
      </c>
      <c r="H55" s="51"/>
      <c r="I55" s="51"/>
      <c r="J55" s="51"/>
      <c r="K55" s="8">
        <f>+SUM(H55:J55)</f>
        <v>0</v>
      </c>
      <c r="L55" s="52">
        <f>+G55+K55</f>
        <v>1</v>
      </c>
    </row>
    <row r="56" spans="2:12" ht="15.75" thickBot="1">
      <c r="B56" s="53" t="s">
        <v>9</v>
      </c>
      <c r="C56" s="54"/>
      <c r="D56" s="55">
        <f aca="true" t="shared" si="7" ref="D56:K56">+SUM(D52:D55)</f>
        <v>1</v>
      </c>
      <c r="E56" s="56">
        <f t="shared" si="7"/>
        <v>0</v>
      </c>
      <c r="F56" s="56">
        <f t="shared" si="7"/>
        <v>0</v>
      </c>
      <c r="G56" s="57">
        <f t="shared" si="7"/>
        <v>1</v>
      </c>
      <c r="H56" s="56">
        <f t="shared" si="7"/>
        <v>8</v>
      </c>
      <c r="I56" s="56">
        <f t="shared" si="7"/>
        <v>3</v>
      </c>
      <c r="J56" s="56">
        <f t="shared" si="7"/>
        <v>4</v>
      </c>
      <c r="K56" s="57">
        <f t="shared" si="7"/>
        <v>15</v>
      </c>
      <c r="L56" s="36">
        <f>+G56+K56</f>
        <v>16</v>
      </c>
    </row>
  </sheetData>
  <sheetProtection/>
  <mergeCells count="9">
    <mergeCell ref="D50:G50"/>
    <mergeCell ref="H50:K50"/>
    <mergeCell ref="B2:R2"/>
    <mergeCell ref="B5:R5"/>
    <mergeCell ref="C7:F7"/>
    <mergeCell ref="G7:J7"/>
    <mergeCell ref="B40:R40"/>
    <mergeCell ref="D42:G42"/>
    <mergeCell ref="H42:K42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8"/>
  <sheetViews>
    <sheetView showGridLines="0" zoomScalePageLayoutView="0" workbookViewId="0" topLeftCell="A1">
      <selection activeCell="O4" sqref="O4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2:15" s="1" customFormat="1" ht="12.75" customHeight="1">
      <c r="B3" s="2" t="s">
        <v>1</v>
      </c>
      <c r="O3" s="3" t="s">
        <v>33</v>
      </c>
    </row>
    <row r="4" spans="2:15" s="1" customFormat="1" ht="15">
      <c r="B4" s="4"/>
      <c r="O4" s="3"/>
    </row>
    <row r="5" spans="2:15" s="1" customFormat="1" ht="15.75" thickBot="1">
      <c r="B5" s="123" t="s">
        <v>34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="1" customFormat="1" ht="16.5" thickBot="1" thickTop="1"/>
    <row r="7" spans="3:12" s="1" customFormat="1" ht="15.75" customHeight="1" thickBot="1">
      <c r="C7" s="117" t="s">
        <v>4</v>
      </c>
      <c r="D7" s="118"/>
      <c r="E7" s="118"/>
      <c r="F7" s="118"/>
      <c r="G7" s="117" t="s">
        <v>5</v>
      </c>
      <c r="H7" s="118"/>
      <c r="I7" s="118"/>
      <c r="J7" s="119"/>
      <c r="K7" s="124" t="s">
        <v>9</v>
      </c>
      <c r="L7" s="125"/>
    </row>
    <row r="8" spans="2:15" s="1" customFormat="1" ht="15.75" thickBot="1">
      <c r="B8" s="58" t="s">
        <v>35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59" t="s">
        <v>36</v>
      </c>
      <c r="L8" s="60" t="s">
        <v>37</v>
      </c>
      <c r="N8" s="61" t="s">
        <v>38</v>
      </c>
      <c r="O8" s="62"/>
    </row>
    <row r="9" spans="2:15" s="1" customFormat="1" ht="15">
      <c r="B9" s="63" t="s">
        <v>39</v>
      </c>
      <c r="C9" s="64">
        <v>1</v>
      </c>
      <c r="D9" s="65"/>
      <c r="E9" s="65"/>
      <c r="F9" s="29">
        <f aca="true" t="shared" si="0" ref="F9:F37">+SUM(C9:E9)</f>
        <v>1</v>
      </c>
      <c r="G9" s="64">
        <v>28</v>
      </c>
      <c r="H9" s="65">
        <v>1</v>
      </c>
      <c r="I9" s="65">
        <v>1</v>
      </c>
      <c r="J9" s="30">
        <f aca="true" t="shared" si="1" ref="J9:J37">+SUM(G9:I9)</f>
        <v>30</v>
      </c>
      <c r="K9" s="66">
        <f aca="true" t="shared" si="2" ref="K9:K37">+J9+F9</f>
        <v>31</v>
      </c>
      <c r="L9" s="67">
        <f aca="true" t="shared" si="3" ref="L9:L37">+K9/$K$38</f>
        <v>0.1336206896551724</v>
      </c>
      <c r="O9" s="1" t="s">
        <v>40</v>
      </c>
    </row>
    <row r="10" spans="2:15" s="1" customFormat="1" ht="15">
      <c r="B10" s="63" t="s">
        <v>41</v>
      </c>
      <c r="C10" s="64"/>
      <c r="D10" s="65"/>
      <c r="E10" s="65"/>
      <c r="F10" s="29">
        <f t="shared" si="0"/>
        <v>0</v>
      </c>
      <c r="G10" s="64">
        <v>16</v>
      </c>
      <c r="H10" s="65">
        <v>5</v>
      </c>
      <c r="I10" s="65">
        <v>2</v>
      </c>
      <c r="J10" s="30">
        <f t="shared" si="1"/>
        <v>23</v>
      </c>
      <c r="K10" s="66">
        <f t="shared" si="2"/>
        <v>23</v>
      </c>
      <c r="L10" s="67">
        <f t="shared" si="3"/>
        <v>0.09913793103448276</v>
      </c>
      <c r="O10" s="1" t="s">
        <v>42</v>
      </c>
    </row>
    <row r="11" spans="2:15" s="1" customFormat="1" ht="15">
      <c r="B11" s="26" t="s">
        <v>43</v>
      </c>
      <c r="C11" s="27">
        <v>2</v>
      </c>
      <c r="D11" s="28"/>
      <c r="E11" s="28"/>
      <c r="F11" s="29">
        <f t="shared" si="0"/>
        <v>2</v>
      </c>
      <c r="G11" s="27">
        <v>13</v>
      </c>
      <c r="H11" s="28">
        <v>5</v>
      </c>
      <c r="I11" s="28"/>
      <c r="J11" s="30">
        <f t="shared" si="1"/>
        <v>18</v>
      </c>
      <c r="K11" s="66">
        <f t="shared" si="2"/>
        <v>20</v>
      </c>
      <c r="L11" s="67">
        <f t="shared" si="3"/>
        <v>0.08620689655172414</v>
      </c>
      <c r="O11" s="1" t="s">
        <v>44</v>
      </c>
    </row>
    <row r="12" spans="2:15" s="1" customFormat="1" ht="15">
      <c r="B12" s="63" t="s">
        <v>45</v>
      </c>
      <c r="C12" s="64">
        <v>1</v>
      </c>
      <c r="D12" s="65"/>
      <c r="E12" s="65"/>
      <c r="F12" s="29">
        <f t="shared" si="0"/>
        <v>1</v>
      </c>
      <c r="G12" s="64">
        <v>9</v>
      </c>
      <c r="H12" s="65">
        <v>2</v>
      </c>
      <c r="I12" s="65">
        <v>3</v>
      </c>
      <c r="J12" s="30">
        <f t="shared" si="1"/>
        <v>14</v>
      </c>
      <c r="K12" s="66">
        <f t="shared" si="2"/>
        <v>15</v>
      </c>
      <c r="L12" s="67">
        <f t="shared" si="3"/>
        <v>0.06465517241379311</v>
      </c>
      <c r="O12" s="1" t="s">
        <v>46</v>
      </c>
    </row>
    <row r="13" spans="2:15" s="1" customFormat="1" ht="15">
      <c r="B13" s="26" t="s">
        <v>47</v>
      </c>
      <c r="C13" s="27"/>
      <c r="D13" s="28"/>
      <c r="E13" s="28"/>
      <c r="F13" s="29">
        <f t="shared" si="0"/>
        <v>0</v>
      </c>
      <c r="G13" s="27">
        <v>14</v>
      </c>
      <c r="H13" s="28"/>
      <c r="I13" s="28">
        <v>2</v>
      </c>
      <c r="J13" s="30">
        <f t="shared" si="1"/>
        <v>16</v>
      </c>
      <c r="K13" s="66">
        <f t="shared" si="2"/>
        <v>16</v>
      </c>
      <c r="L13" s="67">
        <f t="shared" si="3"/>
        <v>0.06896551724137931</v>
      </c>
      <c r="O13" s="1" t="s">
        <v>48</v>
      </c>
    </row>
    <row r="14" spans="2:15" s="1" customFormat="1" ht="15">
      <c r="B14" s="26" t="s">
        <v>49</v>
      </c>
      <c r="C14" s="27"/>
      <c r="D14" s="28"/>
      <c r="E14" s="28"/>
      <c r="F14" s="29">
        <f t="shared" si="0"/>
        <v>0</v>
      </c>
      <c r="G14" s="27">
        <v>11</v>
      </c>
      <c r="H14" s="28">
        <v>1</v>
      </c>
      <c r="I14" s="28"/>
      <c r="J14" s="30">
        <f t="shared" si="1"/>
        <v>12</v>
      </c>
      <c r="K14" s="66">
        <f t="shared" si="2"/>
        <v>12</v>
      </c>
      <c r="L14" s="67">
        <f t="shared" si="3"/>
        <v>0.05172413793103448</v>
      </c>
      <c r="O14" s="1" t="s">
        <v>50</v>
      </c>
    </row>
    <row r="15" spans="2:15" s="1" customFormat="1" ht="15">
      <c r="B15" s="26" t="s">
        <v>51</v>
      </c>
      <c r="C15" s="27">
        <v>1</v>
      </c>
      <c r="D15" s="28"/>
      <c r="E15" s="28"/>
      <c r="F15" s="29">
        <f t="shared" si="0"/>
        <v>1</v>
      </c>
      <c r="G15" s="27">
        <v>8</v>
      </c>
      <c r="H15" s="28"/>
      <c r="I15" s="28">
        <v>1</v>
      </c>
      <c r="J15" s="30">
        <f t="shared" si="1"/>
        <v>9</v>
      </c>
      <c r="K15" s="66">
        <f t="shared" si="2"/>
        <v>10</v>
      </c>
      <c r="L15" s="67">
        <f t="shared" si="3"/>
        <v>0.04310344827586207</v>
      </c>
      <c r="O15" s="1" t="s">
        <v>52</v>
      </c>
    </row>
    <row r="16" spans="2:15" s="1" customFormat="1" ht="15">
      <c r="B16" s="26" t="s">
        <v>53</v>
      </c>
      <c r="C16" s="27"/>
      <c r="D16" s="28"/>
      <c r="E16" s="28"/>
      <c r="F16" s="29">
        <f t="shared" si="0"/>
        <v>0</v>
      </c>
      <c r="G16" s="27"/>
      <c r="H16" s="28"/>
      <c r="I16" s="28">
        <v>9</v>
      </c>
      <c r="J16" s="30">
        <f t="shared" si="1"/>
        <v>9</v>
      </c>
      <c r="K16" s="66">
        <f t="shared" si="2"/>
        <v>9</v>
      </c>
      <c r="L16" s="67">
        <f t="shared" si="3"/>
        <v>0.03879310344827586</v>
      </c>
      <c r="O16" s="1" t="s">
        <v>54</v>
      </c>
    </row>
    <row r="17" spans="2:15" s="1" customFormat="1" ht="15">
      <c r="B17" s="26" t="s">
        <v>55</v>
      </c>
      <c r="C17" s="27">
        <v>1</v>
      </c>
      <c r="D17" s="28"/>
      <c r="E17" s="28"/>
      <c r="F17" s="29">
        <f t="shared" si="0"/>
        <v>1</v>
      </c>
      <c r="G17" s="27">
        <v>1</v>
      </c>
      <c r="H17" s="28"/>
      <c r="I17" s="28">
        <v>7</v>
      </c>
      <c r="J17" s="30">
        <f t="shared" si="1"/>
        <v>8</v>
      </c>
      <c r="K17" s="66">
        <f t="shared" si="2"/>
        <v>9</v>
      </c>
      <c r="L17" s="67">
        <f t="shared" si="3"/>
        <v>0.03879310344827586</v>
      </c>
      <c r="O17" s="1" t="s">
        <v>56</v>
      </c>
    </row>
    <row r="18" spans="2:15" s="1" customFormat="1" ht="15">
      <c r="B18" s="26" t="s">
        <v>57</v>
      </c>
      <c r="C18" s="27">
        <v>2</v>
      </c>
      <c r="D18" s="28"/>
      <c r="E18" s="28"/>
      <c r="F18" s="29">
        <f t="shared" si="0"/>
        <v>2</v>
      </c>
      <c r="G18" s="27">
        <v>1</v>
      </c>
      <c r="H18" s="28">
        <v>1</v>
      </c>
      <c r="I18" s="28">
        <v>4</v>
      </c>
      <c r="J18" s="30">
        <f t="shared" si="1"/>
        <v>6</v>
      </c>
      <c r="K18" s="66">
        <f t="shared" si="2"/>
        <v>8</v>
      </c>
      <c r="L18" s="67">
        <f t="shared" si="3"/>
        <v>0.034482758620689655</v>
      </c>
      <c r="N18" s="68"/>
      <c r="O18" s="68" t="s">
        <v>58</v>
      </c>
    </row>
    <row r="19" spans="2:15" s="1" customFormat="1" ht="15">
      <c r="B19" s="26" t="s">
        <v>59</v>
      </c>
      <c r="C19" s="27"/>
      <c r="D19" s="28"/>
      <c r="E19" s="28"/>
      <c r="F19" s="29">
        <f t="shared" si="0"/>
        <v>0</v>
      </c>
      <c r="G19" s="27">
        <v>4</v>
      </c>
      <c r="H19" s="28">
        <v>1</v>
      </c>
      <c r="I19" s="28">
        <v>4</v>
      </c>
      <c r="J19" s="30">
        <f t="shared" si="1"/>
        <v>9</v>
      </c>
      <c r="K19" s="66">
        <f t="shared" si="2"/>
        <v>9</v>
      </c>
      <c r="L19" s="67">
        <f t="shared" si="3"/>
        <v>0.03879310344827586</v>
      </c>
      <c r="N19" s="62"/>
      <c r="O19" s="62"/>
    </row>
    <row r="20" spans="2:14" s="1" customFormat="1" ht="15">
      <c r="B20" s="26" t="s">
        <v>60</v>
      </c>
      <c r="C20" s="27"/>
      <c r="D20" s="28"/>
      <c r="E20" s="28"/>
      <c r="F20" s="29">
        <f t="shared" si="0"/>
        <v>0</v>
      </c>
      <c r="G20" s="27">
        <v>4</v>
      </c>
      <c r="H20" s="28">
        <v>3</v>
      </c>
      <c r="I20" s="28">
        <v>1</v>
      </c>
      <c r="J20" s="30">
        <f t="shared" si="1"/>
        <v>8</v>
      </c>
      <c r="K20" s="66">
        <f t="shared" si="2"/>
        <v>8</v>
      </c>
      <c r="L20" s="67">
        <f t="shared" si="3"/>
        <v>0.034482758620689655</v>
      </c>
      <c r="N20" s="69"/>
    </row>
    <row r="21" spans="2:12" s="1" customFormat="1" ht="15">
      <c r="B21" s="26" t="s">
        <v>61</v>
      </c>
      <c r="C21" s="27"/>
      <c r="D21" s="28"/>
      <c r="E21" s="28"/>
      <c r="F21" s="29">
        <f t="shared" si="0"/>
        <v>0</v>
      </c>
      <c r="G21" s="27">
        <v>1</v>
      </c>
      <c r="H21" s="28">
        <v>1</v>
      </c>
      <c r="I21" s="28">
        <v>5</v>
      </c>
      <c r="J21" s="30">
        <f t="shared" si="1"/>
        <v>7</v>
      </c>
      <c r="K21" s="66">
        <f t="shared" si="2"/>
        <v>7</v>
      </c>
      <c r="L21" s="67">
        <f t="shared" si="3"/>
        <v>0.03017241379310345</v>
      </c>
    </row>
    <row r="22" spans="2:12" s="1" customFormat="1" ht="15">
      <c r="B22" s="26" t="s">
        <v>62</v>
      </c>
      <c r="C22" s="27"/>
      <c r="D22" s="28"/>
      <c r="E22" s="28"/>
      <c r="F22" s="29">
        <f t="shared" si="0"/>
        <v>0</v>
      </c>
      <c r="G22" s="27">
        <v>7</v>
      </c>
      <c r="H22" s="28"/>
      <c r="I22" s="28"/>
      <c r="J22" s="30">
        <f t="shared" si="1"/>
        <v>7</v>
      </c>
      <c r="K22" s="66">
        <f t="shared" si="2"/>
        <v>7</v>
      </c>
      <c r="L22" s="67">
        <f t="shared" si="3"/>
        <v>0.03017241379310345</v>
      </c>
    </row>
    <row r="23" spans="2:14" s="1" customFormat="1" ht="15">
      <c r="B23" s="26" t="s">
        <v>63</v>
      </c>
      <c r="C23" s="27"/>
      <c r="D23" s="28"/>
      <c r="E23" s="28"/>
      <c r="F23" s="29">
        <f t="shared" si="0"/>
        <v>0</v>
      </c>
      <c r="G23" s="27">
        <v>5</v>
      </c>
      <c r="H23" s="28"/>
      <c r="I23" s="28">
        <v>1</v>
      </c>
      <c r="J23" s="30">
        <f t="shared" si="1"/>
        <v>6</v>
      </c>
      <c r="K23" s="66">
        <f t="shared" si="2"/>
        <v>6</v>
      </c>
      <c r="L23" s="67">
        <f t="shared" si="3"/>
        <v>0.02586206896551724</v>
      </c>
      <c r="N23"/>
    </row>
    <row r="24" spans="2:14" s="1" customFormat="1" ht="15">
      <c r="B24" s="26" t="s">
        <v>64</v>
      </c>
      <c r="C24" s="27">
        <v>2</v>
      </c>
      <c r="D24" s="28"/>
      <c r="E24" s="28"/>
      <c r="F24" s="29">
        <f t="shared" si="0"/>
        <v>2</v>
      </c>
      <c r="G24" s="27">
        <v>2</v>
      </c>
      <c r="H24" s="28">
        <v>1</v>
      </c>
      <c r="I24" s="28"/>
      <c r="J24" s="30">
        <f t="shared" si="1"/>
        <v>3</v>
      </c>
      <c r="K24" s="66">
        <f t="shared" si="2"/>
        <v>5</v>
      </c>
      <c r="L24" s="67">
        <f t="shared" si="3"/>
        <v>0.021551724137931036</v>
      </c>
      <c r="N24"/>
    </row>
    <row r="25" spans="2:15" s="1" customFormat="1" ht="15">
      <c r="B25" s="26" t="s">
        <v>65</v>
      </c>
      <c r="C25" s="27"/>
      <c r="D25" s="28"/>
      <c r="E25" s="28"/>
      <c r="F25" s="29">
        <f t="shared" si="0"/>
        <v>0</v>
      </c>
      <c r="G25" s="27">
        <v>2</v>
      </c>
      <c r="H25" s="28"/>
      <c r="I25" s="28">
        <v>5</v>
      </c>
      <c r="J25" s="30">
        <f t="shared" si="1"/>
        <v>7</v>
      </c>
      <c r="K25" s="66">
        <f t="shared" si="2"/>
        <v>7</v>
      </c>
      <c r="L25" s="67">
        <f t="shared" si="3"/>
        <v>0.03017241379310345</v>
      </c>
      <c r="M25"/>
      <c r="N25"/>
      <c r="O25"/>
    </row>
    <row r="26" spans="2:15" s="1" customFormat="1" ht="15">
      <c r="B26" s="26" t="s">
        <v>66</v>
      </c>
      <c r="C26" s="27"/>
      <c r="D26" s="28"/>
      <c r="E26" s="28"/>
      <c r="F26" s="29">
        <f t="shared" si="0"/>
        <v>0</v>
      </c>
      <c r="G26" s="27">
        <v>1</v>
      </c>
      <c r="H26" s="28">
        <v>2</v>
      </c>
      <c r="I26" s="28">
        <v>1</v>
      </c>
      <c r="J26" s="30">
        <f t="shared" si="1"/>
        <v>4</v>
      </c>
      <c r="K26" s="66">
        <f t="shared" si="2"/>
        <v>4</v>
      </c>
      <c r="L26" s="67">
        <f t="shared" si="3"/>
        <v>0.017241379310344827</v>
      </c>
      <c r="M26"/>
      <c r="N26"/>
      <c r="O26"/>
    </row>
    <row r="27" spans="2:12" ht="15">
      <c r="B27" s="26" t="s">
        <v>67</v>
      </c>
      <c r="C27" s="27"/>
      <c r="D27" s="28"/>
      <c r="E27" s="28"/>
      <c r="F27" s="29">
        <f t="shared" si="0"/>
        <v>0</v>
      </c>
      <c r="G27" s="27">
        <v>3</v>
      </c>
      <c r="H27" s="28">
        <v>1</v>
      </c>
      <c r="I27" s="28"/>
      <c r="J27" s="30">
        <f t="shared" si="1"/>
        <v>4</v>
      </c>
      <c r="K27" s="66">
        <f t="shared" si="2"/>
        <v>4</v>
      </c>
      <c r="L27" s="67">
        <f t="shared" si="3"/>
        <v>0.017241379310344827</v>
      </c>
    </row>
    <row r="28" spans="2:12" ht="15">
      <c r="B28" s="26" t="s">
        <v>68</v>
      </c>
      <c r="C28" s="27"/>
      <c r="D28" s="28"/>
      <c r="E28" s="28"/>
      <c r="F28" s="29">
        <f t="shared" si="0"/>
        <v>0</v>
      </c>
      <c r="G28" s="27">
        <v>2</v>
      </c>
      <c r="H28" s="28">
        <v>1</v>
      </c>
      <c r="I28" s="28">
        <v>2</v>
      </c>
      <c r="J28" s="30">
        <f t="shared" si="1"/>
        <v>5</v>
      </c>
      <c r="K28" s="66">
        <f t="shared" si="2"/>
        <v>5</v>
      </c>
      <c r="L28" s="67">
        <f t="shared" si="3"/>
        <v>0.021551724137931036</v>
      </c>
    </row>
    <row r="29" spans="2:12" ht="15">
      <c r="B29" s="26" t="s">
        <v>69</v>
      </c>
      <c r="C29" s="27"/>
      <c r="D29" s="28"/>
      <c r="E29" s="28"/>
      <c r="F29" s="29">
        <f t="shared" si="0"/>
        <v>0</v>
      </c>
      <c r="G29" s="27"/>
      <c r="H29" s="28"/>
      <c r="I29" s="28">
        <v>2</v>
      </c>
      <c r="J29" s="30">
        <f t="shared" si="1"/>
        <v>2</v>
      </c>
      <c r="K29" s="66">
        <f t="shared" si="2"/>
        <v>2</v>
      </c>
      <c r="L29" s="67">
        <f t="shared" si="3"/>
        <v>0.008620689655172414</v>
      </c>
    </row>
    <row r="30" spans="2:12" ht="15">
      <c r="B30" s="26" t="s">
        <v>70</v>
      </c>
      <c r="C30" s="27">
        <v>1</v>
      </c>
      <c r="D30" s="28"/>
      <c r="E30" s="28"/>
      <c r="F30" s="29">
        <f t="shared" si="0"/>
        <v>1</v>
      </c>
      <c r="G30" s="27">
        <v>3</v>
      </c>
      <c r="H30" s="28"/>
      <c r="I30" s="28">
        <v>1</v>
      </c>
      <c r="J30" s="30">
        <f t="shared" si="1"/>
        <v>4</v>
      </c>
      <c r="K30" s="66">
        <f t="shared" si="2"/>
        <v>5</v>
      </c>
      <c r="L30" s="67">
        <f t="shared" si="3"/>
        <v>0.021551724137931036</v>
      </c>
    </row>
    <row r="31" spans="2:12" ht="15">
      <c r="B31" s="26" t="s">
        <v>71</v>
      </c>
      <c r="C31" s="27">
        <v>1</v>
      </c>
      <c r="D31" s="28"/>
      <c r="E31" s="28"/>
      <c r="F31" s="29">
        <f t="shared" si="0"/>
        <v>1</v>
      </c>
      <c r="G31" s="27">
        <v>1</v>
      </c>
      <c r="H31" s="28"/>
      <c r="I31" s="28"/>
      <c r="J31" s="30">
        <f t="shared" si="1"/>
        <v>1</v>
      </c>
      <c r="K31" s="66">
        <f t="shared" si="2"/>
        <v>2</v>
      </c>
      <c r="L31" s="67">
        <f t="shared" si="3"/>
        <v>0.008620689655172414</v>
      </c>
    </row>
    <row r="32" spans="2:12" ht="15">
      <c r="B32" s="26" t="s">
        <v>72</v>
      </c>
      <c r="C32" s="27">
        <v>1</v>
      </c>
      <c r="D32" s="28"/>
      <c r="E32" s="28">
        <v>1</v>
      </c>
      <c r="F32" s="29">
        <f t="shared" si="0"/>
        <v>2</v>
      </c>
      <c r="G32" s="27"/>
      <c r="H32" s="28"/>
      <c r="I32" s="28"/>
      <c r="J32" s="30">
        <f t="shared" si="1"/>
        <v>0</v>
      </c>
      <c r="K32" s="66">
        <f t="shared" si="2"/>
        <v>2</v>
      </c>
      <c r="L32" s="67">
        <f t="shared" si="3"/>
        <v>0.008620689655172414</v>
      </c>
    </row>
    <row r="33" spans="2:12" ht="15">
      <c r="B33" s="26" t="s">
        <v>73</v>
      </c>
      <c r="C33" s="27"/>
      <c r="D33" s="28"/>
      <c r="E33" s="28"/>
      <c r="F33" s="29">
        <f t="shared" si="0"/>
        <v>0</v>
      </c>
      <c r="G33" s="27"/>
      <c r="H33" s="28"/>
      <c r="I33" s="28">
        <v>2</v>
      </c>
      <c r="J33" s="30">
        <f t="shared" si="1"/>
        <v>2</v>
      </c>
      <c r="K33" s="66">
        <f t="shared" si="2"/>
        <v>2</v>
      </c>
      <c r="L33" s="67">
        <f t="shared" si="3"/>
        <v>0.008620689655172414</v>
      </c>
    </row>
    <row r="34" spans="2:12" ht="15">
      <c r="B34" s="26" t="s">
        <v>74</v>
      </c>
      <c r="C34" s="27"/>
      <c r="D34" s="28"/>
      <c r="E34" s="28"/>
      <c r="F34" s="29">
        <f t="shared" si="0"/>
        <v>0</v>
      </c>
      <c r="G34" s="27">
        <v>1</v>
      </c>
      <c r="H34" s="28"/>
      <c r="I34" s="28"/>
      <c r="J34" s="30">
        <f t="shared" si="1"/>
        <v>1</v>
      </c>
      <c r="K34" s="66">
        <f>+J34+F34</f>
        <v>1</v>
      </c>
      <c r="L34" s="67">
        <f t="shared" si="3"/>
        <v>0.004310344827586207</v>
      </c>
    </row>
    <row r="35" spans="2:12" ht="15">
      <c r="B35" s="26" t="s">
        <v>75</v>
      </c>
      <c r="C35" s="27"/>
      <c r="D35" s="28"/>
      <c r="E35" s="28"/>
      <c r="F35" s="29">
        <f t="shared" si="0"/>
        <v>0</v>
      </c>
      <c r="G35" s="27"/>
      <c r="H35" s="28"/>
      <c r="I35" s="28">
        <v>1</v>
      </c>
      <c r="J35" s="30">
        <f t="shared" si="1"/>
        <v>1</v>
      </c>
      <c r="K35" s="66">
        <f t="shared" si="2"/>
        <v>1</v>
      </c>
      <c r="L35" s="67">
        <f t="shared" si="3"/>
        <v>0.004310344827586207</v>
      </c>
    </row>
    <row r="36" spans="2:12" ht="15">
      <c r="B36" s="26" t="s">
        <v>76</v>
      </c>
      <c r="C36" s="27">
        <v>1</v>
      </c>
      <c r="D36" s="28"/>
      <c r="E36" s="28"/>
      <c r="F36" s="29">
        <f t="shared" si="0"/>
        <v>1</v>
      </c>
      <c r="G36" s="27"/>
      <c r="H36" s="28"/>
      <c r="I36" s="28"/>
      <c r="J36" s="30">
        <f t="shared" si="1"/>
        <v>0</v>
      </c>
      <c r="K36" s="66">
        <f t="shared" si="2"/>
        <v>1</v>
      </c>
      <c r="L36" s="67">
        <f t="shared" si="3"/>
        <v>0.004310344827586207</v>
      </c>
    </row>
    <row r="37" spans="2:12" ht="15">
      <c r="B37" s="26" t="s">
        <v>77</v>
      </c>
      <c r="C37" s="27"/>
      <c r="D37" s="28"/>
      <c r="E37" s="28"/>
      <c r="F37" s="29">
        <f t="shared" si="0"/>
        <v>0</v>
      </c>
      <c r="G37" s="27"/>
      <c r="H37" s="28"/>
      <c r="I37" s="28">
        <v>1</v>
      </c>
      <c r="J37" s="30">
        <f t="shared" si="1"/>
        <v>1</v>
      </c>
      <c r="K37" s="66">
        <f t="shared" si="2"/>
        <v>1</v>
      </c>
      <c r="L37" s="67">
        <f t="shared" si="3"/>
        <v>0.004310344827586207</v>
      </c>
    </row>
    <row r="38" spans="2:12" ht="15.75" thickBot="1">
      <c r="B38" s="70" t="s">
        <v>78</v>
      </c>
      <c r="C38" s="71">
        <f aca="true" t="shared" si="4" ref="C38:L38">SUM(C9:C37)</f>
        <v>14</v>
      </c>
      <c r="D38" s="72">
        <f t="shared" si="4"/>
        <v>0</v>
      </c>
      <c r="E38" s="72">
        <f t="shared" si="4"/>
        <v>1</v>
      </c>
      <c r="F38" s="56">
        <f t="shared" si="4"/>
        <v>15</v>
      </c>
      <c r="G38" s="71">
        <f t="shared" si="4"/>
        <v>137</v>
      </c>
      <c r="H38" s="72">
        <f t="shared" si="4"/>
        <v>25</v>
      </c>
      <c r="I38" s="72">
        <f t="shared" si="4"/>
        <v>55</v>
      </c>
      <c r="J38" s="57">
        <f t="shared" si="4"/>
        <v>217</v>
      </c>
      <c r="K38" s="55">
        <f t="shared" si="4"/>
        <v>232</v>
      </c>
      <c r="L38" s="73">
        <f t="shared" si="4"/>
        <v>0.9999999999999999</v>
      </c>
    </row>
  </sheetData>
  <sheetProtection/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9"/>
  <sheetViews>
    <sheetView showGridLines="0" zoomScalePageLayoutView="0" workbookViewId="0" topLeftCell="A1">
      <selection activeCell="L4" sqref="L4"/>
    </sheetView>
  </sheetViews>
  <sheetFormatPr defaultColWidth="11.421875" defaultRowHeight="12.75"/>
  <cols>
    <col min="1" max="1" width="4.28125" style="116" customWidth="1"/>
    <col min="2" max="2" width="11.00390625" style="116" customWidth="1"/>
    <col min="3" max="3" width="12.140625" style="116" bestFit="1" customWidth="1"/>
    <col min="4" max="4" width="8.421875" style="116" bestFit="1" customWidth="1"/>
    <col min="5" max="5" width="18.00390625" style="116" customWidth="1"/>
    <col min="6" max="8" width="11.57421875" style="116" customWidth="1"/>
    <col min="9" max="9" width="16.140625" style="116" customWidth="1"/>
    <col min="10" max="10" width="27.00390625" style="116" customWidth="1"/>
    <col min="11" max="11" width="9.7109375" style="116" bestFit="1" customWidth="1"/>
    <col min="12" max="12" width="12.7109375" style="116" customWidth="1"/>
    <col min="13" max="16384" width="11.421875" style="116" customWidth="1"/>
  </cols>
  <sheetData>
    <row r="1" s="1" customFormat="1" ht="15.75" thickBot="1"/>
    <row r="2" spans="2:12" s="1" customFormat="1" ht="19.5" thickBot="1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2:12" s="1" customFormat="1" ht="15">
      <c r="B3" s="2" t="s">
        <v>1</v>
      </c>
      <c r="L3" s="3" t="s">
        <v>79</v>
      </c>
    </row>
    <row r="4" s="1" customFormat="1" ht="15">
      <c r="L4" s="3"/>
    </row>
    <row r="5" spans="2:12" s="1" customFormat="1" ht="16.5" thickBot="1">
      <c r="B5" s="126" t="s">
        <v>80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="1" customFormat="1" ht="16.5" thickBot="1" thickTop="1"/>
    <row r="7" spans="2:12" s="1" customFormat="1" ht="15.75" thickBot="1">
      <c r="B7" s="23" t="s">
        <v>81</v>
      </c>
      <c r="C7" s="24" t="s">
        <v>35</v>
      </c>
      <c r="D7" s="24" t="s">
        <v>82</v>
      </c>
      <c r="E7" s="24" t="s">
        <v>83</v>
      </c>
      <c r="F7" s="24" t="s">
        <v>84</v>
      </c>
      <c r="G7" s="24" t="s">
        <v>85</v>
      </c>
      <c r="H7" s="24" t="s">
        <v>86</v>
      </c>
      <c r="I7" s="24" t="s">
        <v>87</v>
      </c>
      <c r="J7" s="24" t="s">
        <v>88</v>
      </c>
      <c r="K7" s="24" t="s">
        <v>89</v>
      </c>
      <c r="L7" s="25" t="s">
        <v>90</v>
      </c>
    </row>
    <row r="8" spans="2:12" s="1" customFormat="1" ht="15">
      <c r="B8" s="74">
        <v>40994</v>
      </c>
      <c r="C8" s="75" t="s">
        <v>91</v>
      </c>
      <c r="D8" s="75" t="s">
        <v>5</v>
      </c>
      <c r="E8" s="76">
        <v>223791295</v>
      </c>
      <c r="F8" s="77">
        <v>3</v>
      </c>
      <c r="G8" s="77">
        <v>1</v>
      </c>
      <c r="H8" s="78">
        <v>0.5437500000000001</v>
      </c>
      <c r="I8" s="75" t="s">
        <v>92</v>
      </c>
      <c r="J8" s="79" t="s">
        <v>93</v>
      </c>
      <c r="K8" s="75" t="s">
        <v>94</v>
      </c>
      <c r="L8" s="80"/>
    </row>
    <row r="9" spans="2:12" s="1" customFormat="1" ht="15">
      <c r="B9" s="74">
        <v>40996</v>
      </c>
      <c r="C9" s="75" t="s">
        <v>91</v>
      </c>
      <c r="D9" s="75" t="s">
        <v>5</v>
      </c>
      <c r="E9" s="76">
        <v>27750000</v>
      </c>
      <c r="F9" s="77">
        <v>1</v>
      </c>
      <c r="G9" s="77">
        <v>1</v>
      </c>
      <c r="H9" s="78">
        <v>0.5479166666666667</v>
      </c>
      <c r="I9" s="75" t="s">
        <v>92</v>
      </c>
      <c r="J9" s="79" t="s">
        <v>93</v>
      </c>
      <c r="K9" s="75" t="s">
        <v>95</v>
      </c>
      <c r="L9" s="80">
        <v>5</v>
      </c>
    </row>
    <row r="10" spans="2:12" s="1" customFormat="1" ht="15">
      <c r="B10" s="74">
        <v>40998</v>
      </c>
      <c r="C10" s="75" t="s">
        <v>68</v>
      </c>
      <c r="D10" s="75" t="s">
        <v>5</v>
      </c>
      <c r="E10" s="76">
        <v>469937818</v>
      </c>
      <c r="F10" s="77">
        <v>5</v>
      </c>
      <c r="G10" s="77">
        <v>1</v>
      </c>
      <c r="H10" s="78">
        <v>0.5618055555555556</v>
      </c>
      <c r="I10" s="75" t="s">
        <v>92</v>
      </c>
      <c r="J10" s="79" t="s">
        <v>93</v>
      </c>
      <c r="K10" s="75" t="s">
        <v>94</v>
      </c>
      <c r="L10" s="80"/>
    </row>
    <row r="11" spans="2:12" s="1" customFormat="1" ht="15.75" thickBot="1">
      <c r="B11" s="81">
        <v>40998</v>
      </c>
      <c r="C11" s="82" t="s">
        <v>70</v>
      </c>
      <c r="D11" s="82" t="s">
        <v>5</v>
      </c>
      <c r="E11" s="83">
        <v>1379523716</v>
      </c>
      <c r="F11" s="84">
        <v>21</v>
      </c>
      <c r="G11" s="84">
        <v>1</v>
      </c>
      <c r="H11" s="85">
        <v>0.5499999999999999</v>
      </c>
      <c r="I11" s="82" t="s">
        <v>92</v>
      </c>
      <c r="J11" s="82" t="s">
        <v>93</v>
      </c>
      <c r="K11" s="82" t="s">
        <v>95</v>
      </c>
      <c r="L11" s="86">
        <v>5</v>
      </c>
    </row>
    <row r="12" spans="2:12" s="1" customFormat="1" ht="15">
      <c r="B12" s="87"/>
      <c r="C12" s="88"/>
      <c r="D12" s="88"/>
      <c r="E12" s="89"/>
      <c r="F12" s="90"/>
      <c r="G12" s="90"/>
      <c r="H12" s="91"/>
      <c r="I12" s="88"/>
      <c r="J12" s="88"/>
      <c r="K12" s="88"/>
      <c r="L12" s="88"/>
    </row>
    <row r="13" spans="2:12" s="1" customFormat="1" ht="16.5" thickBot="1">
      <c r="B13" s="126" t="s">
        <v>96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="1" customFormat="1" ht="16.5" thickBot="1" thickTop="1">
      <c r="B14" s="4"/>
    </row>
    <row r="15" spans="2:12" s="1" customFormat="1" ht="15.75" thickBot="1">
      <c r="B15" s="23" t="s">
        <v>81</v>
      </c>
      <c r="C15" s="24" t="s">
        <v>35</v>
      </c>
      <c r="D15" s="24" t="s">
        <v>82</v>
      </c>
      <c r="E15" s="24" t="s">
        <v>83</v>
      </c>
      <c r="F15" s="24" t="s">
        <v>84</v>
      </c>
      <c r="G15" s="24" t="s">
        <v>85</v>
      </c>
      <c r="H15" s="24" t="s">
        <v>86</v>
      </c>
      <c r="I15" s="24" t="s">
        <v>87</v>
      </c>
      <c r="J15" s="24" t="s">
        <v>88</v>
      </c>
      <c r="K15" s="24" t="s">
        <v>89</v>
      </c>
      <c r="L15" s="25" t="s">
        <v>90</v>
      </c>
    </row>
    <row r="16" spans="2:12" s="1" customFormat="1" ht="15">
      <c r="B16" s="92" t="s">
        <v>97</v>
      </c>
      <c r="C16" s="93"/>
      <c r="D16" s="93"/>
      <c r="E16" s="93"/>
      <c r="F16" s="93"/>
      <c r="G16" s="93"/>
      <c r="H16" s="94"/>
      <c r="I16" s="93"/>
      <c r="J16" s="93"/>
      <c r="K16" s="93"/>
      <c r="L16" s="95"/>
    </row>
    <row r="17" spans="2:12" s="1" customFormat="1" ht="15">
      <c r="B17" s="96">
        <v>40974</v>
      </c>
      <c r="C17" s="28" t="s">
        <v>43</v>
      </c>
      <c r="D17" s="28" t="s">
        <v>5</v>
      </c>
      <c r="E17" s="97">
        <v>2765657782</v>
      </c>
      <c r="F17" s="98">
        <v>1</v>
      </c>
      <c r="G17" s="98">
        <v>1</v>
      </c>
      <c r="H17" s="99">
        <v>0.5159722222222222</v>
      </c>
      <c r="I17" s="28" t="s">
        <v>92</v>
      </c>
      <c r="J17" s="28" t="s">
        <v>93</v>
      </c>
      <c r="K17" s="28" t="s">
        <v>94</v>
      </c>
      <c r="L17" s="100"/>
    </row>
    <row r="18" spans="2:12" s="1" customFormat="1" ht="15">
      <c r="B18" s="101">
        <v>40977</v>
      </c>
      <c r="C18" s="65" t="s">
        <v>45</v>
      </c>
      <c r="D18" s="65" t="s">
        <v>5</v>
      </c>
      <c r="E18" s="102">
        <v>4648310819</v>
      </c>
      <c r="F18" s="103">
        <v>2</v>
      </c>
      <c r="G18" s="103">
        <v>1</v>
      </c>
      <c r="H18" s="104">
        <v>0.5347222222222222</v>
      </c>
      <c r="I18" s="65" t="s">
        <v>92</v>
      </c>
      <c r="J18" s="65" t="s">
        <v>93</v>
      </c>
      <c r="K18" s="65" t="s">
        <v>94</v>
      </c>
      <c r="L18" s="105"/>
    </row>
    <row r="19" spans="2:12" s="1" customFormat="1" ht="15.75" thickBot="1">
      <c r="B19" s="101">
        <v>40998</v>
      </c>
      <c r="C19" s="65" t="s">
        <v>59</v>
      </c>
      <c r="D19" s="65" t="s">
        <v>5</v>
      </c>
      <c r="E19" s="102">
        <v>4524787467</v>
      </c>
      <c r="F19" s="103">
        <v>5</v>
      </c>
      <c r="G19" s="103">
        <v>3</v>
      </c>
      <c r="H19" s="104">
        <v>0.5104166666666666</v>
      </c>
      <c r="I19" s="65" t="s">
        <v>92</v>
      </c>
      <c r="J19" s="65" t="s">
        <v>93</v>
      </c>
      <c r="K19" s="65" t="s">
        <v>94</v>
      </c>
      <c r="L19" s="105"/>
    </row>
    <row r="20" spans="2:12" s="1" customFormat="1" ht="15">
      <c r="B20" s="92" t="s">
        <v>98</v>
      </c>
      <c r="C20" s="93"/>
      <c r="D20" s="93"/>
      <c r="E20" s="93"/>
      <c r="F20" s="93"/>
      <c r="G20" s="93"/>
      <c r="H20" s="94"/>
      <c r="I20" s="93"/>
      <c r="J20" s="93"/>
      <c r="K20" s="93"/>
      <c r="L20" s="95"/>
    </row>
    <row r="21" spans="2:12" s="1" customFormat="1" ht="15">
      <c r="B21" s="106">
        <v>40976</v>
      </c>
      <c r="C21" s="45" t="s">
        <v>47</v>
      </c>
      <c r="D21" s="45" t="s">
        <v>5</v>
      </c>
      <c r="E21" s="107">
        <v>199640646</v>
      </c>
      <c r="F21" s="108">
        <v>1</v>
      </c>
      <c r="G21" s="108">
        <v>1</v>
      </c>
      <c r="H21" s="109">
        <v>0.6333333333333333</v>
      </c>
      <c r="I21" s="45" t="s">
        <v>92</v>
      </c>
      <c r="J21" s="45" t="s">
        <v>93</v>
      </c>
      <c r="K21" s="45" t="s">
        <v>94</v>
      </c>
      <c r="L21" s="110"/>
    </row>
    <row r="22" spans="2:13" s="1" customFormat="1" ht="15">
      <c r="B22" s="111">
        <v>40988</v>
      </c>
      <c r="C22" s="79" t="s">
        <v>39</v>
      </c>
      <c r="D22" s="79" t="s">
        <v>4</v>
      </c>
      <c r="E22" s="112">
        <v>18303914645</v>
      </c>
      <c r="F22" s="113">
        <v>1</v>
      </c>
      <c r="G22" s="113">
        <v>1</v>
      </c>
      <c r="H22" s="114">
        <v>0.6486111111111111</v>
      </c>
      <c r="I22" s="79" t="s">
        <v>99</v>
      </c>
      <c r="J22" s="79" t="s">
        <v>100</v>
      </c>
      <c r="K22" s="79" t="s">
        <v>95</v>
      </c>
      <c r="L22" s="115">
        <v>50</v>
      </c>
      <c r="M22" s="116"/>
    </row>
    <row r="23" spans="2:13" s="1" customFormat="1" ht="15">
      <c r="B23" s="74">
        <v>40994</v>
      </c>
      <c r="C23" s="75" t="s">
        <v>70</v>
      </c>
      <c r="D23" s="75" t="s">
        <v>5</v>
      </c>
      <c r="E23" s="76">
        <v>1573992764</v>
      </c>
      <c r="F23" s="77">
        <v>7</v>
      </c>
      <c r="G23" s="77">
        <v>4</v>
      </c>
      <c r="H23" s="78">
        <v>0.6291666666666667</v>
      </c>
      <c r="I23" s="75" t="s">
        <v>92</v>
      </c>
      <c r="J23" s="79" t="s">
        <v>93</v>
      </c>
      <c r="K23" s="75" t="s">
        <v>94</v>
      </c>
      <c r="L23" s="80"/>
      <c r="M23" s="116"/>
    </row>
    <row r="24" spans="2:13" s="1" customFormat="1" ht="15">
      <c r="B24" s="74">
        <v>40994</v>
      </c>
      <c r="C24" s="75" t="s">
        <v>60</v>
      </c>
      <c r="D24" s="75" t="s">
        <v>5</v>
      </c>
      <c r="E24" s="76">
        <v>40826160</v>
      </c>
      <c r="F24" s="77">
        <v>2</v>
      </c>
      <c r="G24" s="77">
        <v>1</v>
      </c>
      <c r="H24" s="78">
        <v>0.6326388888888889</v>
      </c>
      <c r="I24" s="75" t="s">
        <v>92</v>
      </c>
      <c r="J24" s="79" t="s">
        <v>93</v>
      </c>
      <c r="K24" s="75" t="s">
        <v>94</v>
      </c>
      <c r="L24" s="80"/>
      <c r="M24" s="116"/>
    </row>
    <row r="25" spans="2:13" s="1" customFormat="1" ht="15">
      <c r="B25" s="74">
        <v>40994</v>
      </c>
      <c r="C25" s="75" t="s">
        <v>74</v>
      </c>
      <c r="D25" s="75" t="s">
        <v>5</v>
      </c>
      <c r="E25" s="76">
        <v>2674063694</v>
      </c>
      <c r="F25" s="77">
        <v>1</v>
      </c>
      <c r="G25" s="77">
        <v>1</v>
      </c>
      <c r="H25" s="78">
        <v>0.7277777777777777</v>
      </c>
      <c r="I25" s="75" t="s">
        <v>99</v>
      </c>
      <c r="J25" s="79" t="s">
        <v>93</v>
      </c>
      <c r="K25" s="75" t="s">
        <v>95</v>
      </c>
      <c r="L25" s="80">
        <v>50</v>
      </c>
      <c r="M25" s="116"/>
    </row>
    <row r="26" spans="2:13" s="1" customFormat="1" ht="15">
      <c r="B26" s="74">
        <v>40995</v>
      </c>
      <c r="C26" s="75" t="s">
        <v>62</v>
      </c>
      <c r="D26" s="75" t="s">
        <v>5</v>
      </c>
      <c r="E26" s="76">
        <v>1094120929</v>
      </c>
      <c r="F26" s="77">
        <v>4</v>
      </c>
      <c r="G26" s="77">
        <v>3</v>
      </c>
      <c r="H26" s="78">
        <v>0.6340277777777777</v>
      </c>
      <c r="I26" s="75" t="s">
        <v>92</v>
      </c>
      <c r="J26" s="79" t="s">
        <v>93</v>
      </c>
      <c r="K26" s="75" t="s">
        <v>94</v>
      </c>
      <c r="L26" s="80"/>
      <c r="M26" s="116"/>
    </row>
    <row r="27" spans="2:13" s="1" customFormat="1" ht="15">
      <c r="B27" s="74">
        <v>40995</v>
      </c>
      <c r="C27" s="75" t="s">
        <v>39</v>
      </c>
      <c r="D27" s="75" t="s">
        <v>5</v>
      </c>
      <c r="E27" s="76">
        <v>1718226243</v>
      </c>
      <c r="F27" s="77">
        <v>12</v>
      </c>
      <c r="G27" s="77">
        <v>6</v>
      </c>
      <c r="H27" s="78">
        <v>0.6277777777777778</v>
      </c>
      <c r="I27" s="75" t="s">
        <v>92</v>
      </c>
      <c r="J27" s="79" t="s">
        <v>93</v>
      </c>
      <c r="K27" s="75" t="s">
        <v>94</v>
      </c>
      <c r="L27" s="80"/>
      <c r="M27" s="116"/>
    </row>
    <row r="28" spans="2:13" s="1" customFormat="1" ht="15">
      <c r="B28" s="74">
        <v>40996</v>
      </c>
      <c r="C28" s="75" t="s">
        <v>70</v>
      </c>
      <c r="D28" s="75" t="s">
        <v>5</v>
      </c>
      <c r="E28" s="76">
        <v>1299653420</v>
      </c>
      <c r="F28" s="77">
        <v>3</v>
      </c>
      <c r="G28" s="77">
        <v>3</v>
      </c>
      <c r="H28" s="78">
        <v>0.6513888888888889</v>
      </c>
      <c r="I28" s="75" t="s">
        <v>99</v>
      </c>
      <c r="J28" s="79" t="s">
        <v>93</v>
      </c>
      <c r="K28" s="75" t="s">
        <v>95</v>
      </c>
      <c r="L28" s="80">
        <v>39.8</v>
      </c>
      <c r="M28" s="116"/>
    </row>
    <row r="29" spans="2:12" ht="15.75" thickBot="1">
      <c r="B29" s="81">
        <v>40998</v>
      </c>
      <c r="C29" s="82" t="s">
        <v>47</v>
      </c>
      <c r="D29" s="82" t="s">
        <v>5</v>
      </c>
      <c r="E29" s="83">
        <v>2594532239</v>
      </c>
      <c r="F29" s="84">
        <v>5</v>
      </c>
      <c r="G29" s="84">
        <v>5</v>
      </c>
      <c r="H29" s="85">
        <v>0.6284722222222222</v>
      </c>
      <c r="I29" s="82" t="s">
        <v>92</v>
      </c>
      <c r="J29" s="82" t="s">
        <v>93</v>
      </c>
      <c r="K29" s="82" t="s">
        <v>95</v>
      </c>
      <c r="L29" s="86">
        <v>5</v>
      </c>
    </row>
  </sheetData>
  <sheetProtection/>
  <mergeCells count="3">
    <mergeCell ref="B2:L2"/>
    <mergeCell ref="B5:L5"/>
    <mergeCell ref="B13:L1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 Sanz</cp:lastModifiedBy>
  <dcterms:created xsi:type="dcterms:W3CDTF">2012-04-11T16:18:14Z</dcterms:created>
  <dcterms:modified xsi:type="dcterms:W3CDTF">2014-01-16T15:17:10Z</dcterms:modified>
  <cp:category/>
  <cp:version/>
  <cp:contentType/>
  <cp:contentStatus/>
</cp:coreProperties>
</file>