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195" windowHeight="8955" activeTab="4"/>
  </bookViews>
  <sheets>
    <sheet name="Marzo 2010" sheetId="3" r:id="rId1"/>
    <sheet name="Hoja2" sheetId="2" state="hidden" r:id="rId2"/>
    <sheet name="Junio 2010" sheetId="4" r:id="rId3"/>
    <sheet name="Sept 2010" sheetId="5" r:id="rId4"/>
    <sheet name="Dic 2010" sheetId="6" r:id="rId5"/>
  </sheets>
  <definedNames>
    <definedName name="Consulta_desde_psvs" localSheetId="1">Hoja2!#REF!</definedName>
    <definedName name="DatosExternos_1" localSheetId="1">Hoja2!$A$3:$D$17</definedName>
  </definedNames>
  <calcPr calcId="145621"/>
</workbook>
</file>

<file path=xl/calcChain.xml><?xml version="1.0" encoding="utf-8"?>
<calcChain xmlns="http://schemas.openxmlformats.org/spreadsheetml/2006/main">
  <c r="I32" i="2" l="1"/>
  <c r="K32" i="2" s="1"/>
  <c r="H32" i="2"/>
  <c r="I31" i="2"/>
  <c r="K31" i="2" s="1"/>
  <c r="H31" i="2"/>
  <c r="I30" i="2"/>
  <c r="K30" i="2" s="1"/>
  <c r="H30" i="2"/>
  <c r="I29" i="2"/>
  <c r="K29" i="2" s="1"/>
  <c r="H29" i="2"/>
  <c r="I28" i="2"/>
  <c r="K28" i="2" s="1"/>
  <c r="H28" i="2"/>
  <c r="I27" i="2"/>
  <c r="K27" i="2" s="1"/>
  <c r="H27" i="2"/>
  <c r="I26" i="2"/>
  <c r="K26" i="2" s="1"/>
  <c r="H26" i="2"/>
  <c r="I25" i="2"/>
  <c r="K25" i="2" s="1"/>
  <c r="H25" i="2"/>
  <c r="I24" i="2"/>
  <c r="K24" i="2" s="1"/>
  <c r="H24" i="2"/>
  <c r="I23" i="2"/>
  <c r="K23" i="2" s="1"/>
  <c r="H23" i="2"/>
  <c r="I22" i="2"/>
  <c r="K22" i="2" s="1"/>
  <c r="H22" i="2"/>
  <c r="I21" i="2"/>
  <c r="K21" i="2" s="1"/>
  <c r="H21" i="2"/>
  <c r="I20" i="2"/>
  <c r="K20" i="2" s="1"/>
  <c r="H20" i="2"/>
  <c r="I19" i="2"/>
  <c r="M18" i="2" s="1"/>
  <c r="H19" i="2"/>
  <c r="H18" i="2"/>
  <c r="I18" i="2"/>
  <c r="K18" i="2" s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I3" i="2"/>
  <c r="K3" i="2" s="1"/>
  <c r="I4" i="2"/>
  <c r="K4" i="2"/>
  <c r="I5" i="2"/>
  <c r="K5" i="2" s="1"/>
  <c r="I6" i="2"/>
  <c r="K6" i="2"/>
  <c r="I7" i="2"/>
  <c r="K7" i="2" s="1"/>
  <c r="I8" i="2"/>
  <c r="K8" i="2"/>
  <c r="I9" i="2"/>
  <c r="K9" i="2" s="1"/>
  <c r="I10" i="2"/>
  <c r="K10" i="2"/>
  <c r="I11" i="2"/>
  <c r="K11" i="2" s="1"/>
  <c r="I12" i="2"/>
  <c r="K12" i="2"/>
  <c r="I13" i="2"/>
  <c r="K13" i="2" s="1"/>
  <c r="I14" i="2"/>
  <c r="K14" i="2"/>
  <c r="I15" i="2"/>
  <c r="K15" i="2" s="1"/>
  <c r="I16" i="2"/>
  <c r="K16" i="2"/>
  <c r="I17" i="2"/>
  <c r="K17" i="2" s="1"/>
  <c r="H3" i="2"/>
  <c r="H4" i="2"/>
  <c r="H5" i="2"/>
  <c r="H6" i="2"/>
  <c r="H7" i="2"/>
  <c r="H8" i="2"/>
  <c r="H9" i="2"/>
  <c r="H10" i="2"/>
  <c r="M3" i="2" s="1"/>
  <c r="H11" i="2"/>
  <c r="H12" i="2"/>
  <c r="H13" i="2"/>
  <c r="H14" i="2"/>
  <c r="H15" i="2"/>
  <c r="H16" i="2"/>
  <c r="H17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L3" i="2" l="1"/>
  <c r="K19" i="2"/>
  <c r="L18" i="2" l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RIVER={Microsoft ODBC for Oracle};UID=excel;;SERVER=PSVS;" command="SELECT FMH_PASIVOS.FMH_1010200, FMH_PASIVOS.FMH_PERIODO, FMH_PASIVOS.FMH_2200000, FMH_PASIVOS.FMH_2210000, FMH_PASIVOS.FMH_2210100, FMH_PASIVOS.FMH_2210200, FMH_PASIVOS.FMH_2210300, FMH_PASIVOS.FMH_2210400, FMH_PASIVOS.FMH_2210500, FMH_PASIVOS.FMH_2210600, FMH_PASIVOS.FMH_2210700, FMH_PASIVOS.FMH_2210800, FMH_PASIVOS.FMH_2210900, FMH_PASIVOS.FMH_2211000, FMH_PASIVOS.FMH_2211100, FMH_PASIVOS.FMH_2211101, FMH_PASIVOS.FMH_2211102, FMH_PASIVOS.FMH_2220000, FMH_PASIVOS.FMH_2220100, FMH_PASIVOS.FMH_2220200, FMH_PASIVOS.FMH_2220300, FMH_PASIVOS.FMH_2220400, FMH_PASIVOS.FMH_2220401, FMH_PASIVOS.FMH_2220402, FMH_PASIVOS.FMH_2220500, FMH_PASIVOS.FMH_2230000, FMH_PASIVOS.FMH_2240000, FMH_PASIVOS.FMH_2240100, FMH_PASIVOS.FMH_2240200, FMH_PASIVOS.FMH_2240300, FMH_PASIVOS.FMH_2240400, FMH_PASIVOS.FMH_2240401, FMH_PASIVOS.FMH_2240402, FMH_PASIVOS.FMH_2240403, FMH_PASIVOS.FMH_2240404, FMH_PASIVOS.FMH_2240405, FMH_PASIVOS.FMH_2240406_x000d__x000a_FROM FMH.FMH_PASIVOS FMH_PASIVOS"/>
  </connection>
</connections>
</file>

<file path=xl/sharedStrings.xml><?xml version="1.0" encoding="utf-8"?>
<sst xmlns="http://schemas.openxmlformats.org/spreadsheetml/2006/main" count="284" uniqueCount="76">
  <si>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</si>
  <si>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</si>
  <si>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</si>
  <si>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</si>
  <si>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</si>
  <si>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</si>
  <si>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</si>
  <si>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</si>
  <si>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</si>
  <si>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</si>
  <si>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</si>
  <si>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</si>
  <si>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</si>
  <si>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</si>
  <si>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</si>
  <si>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</si>
  <si>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</si>
  <si>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</si>
  <si>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</si>
  <si>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</si>
  <si>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</si>
  <si>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</si>
  <si>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</si>
  <si>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</si>
  <si>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</si>
  <si>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</si>
  <si>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</si>
  <si>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</si>
  <si>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</si>
  <si>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</si>
  <si>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</si>
  <si>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</si>
  <si>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</si>
  <si>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</si>
  <si>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</si>
  <si>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</si>
  <si>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</si>
  <si>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</si>
  <si>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</si>
  <si>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</si>
  <si>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</si>
  <si>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</si>
  <si>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</si>
  <si>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</si>
  <si>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</si>
  <si>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</si>
  <si>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</si>
  <si>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</si>
  <si>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</si>
  <si>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</si>
  <si>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</si>
  <si>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</si>
  <si>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</si>
  <si>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</si>
  <si>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</si>
  <si>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</si>
  <si>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Diciembre</t>
  </si>
  <si>
    <t>CAJA DE COMPENSACION DE ASIGNACION FAMILIAR LA ARAUCANA</t>
  </si>
  <si>
    <t>CAJA DE COMPENSACION DE ASIGNACION FAMILIAR DE LOS ANDES</t>
  </si>
  <si>
    <t>A dic 2009</t>
  </si>
  <si>
    <t>CCAF LOS ANDES</t>
  </si>
  <si>
    <t>CCAF LA ARAUCANA</t>
  </si>
  <si>
    <t>CG MUTUOS HIPOTECARIOS S.A.</t>
  </si>
  <si>
    <t>CG MUTUOS</t>
  </si>
  <si>
    <t>Marzo</t>
  </si>
  <si>
    <t>A mar 2010</t>
  </si>
  <si>
    <t>Patrimonio: El Patrimonio mínimo para el periodo debe ser superior a UF10.000</t>
  </si>
  <si>
    <t>A Junio 2010</t>
  </si>
  <si>
    <t>A Sept. 2010</t>
  </si>
  <si>
    <t>M Y V MUTUOS</t>
  </si>
  <si>
    <t>ADMINISTRADORA DE MUTUOS HIPOTECARIOS M Y V S.A.</t>
  </si>
  <si>
    <t>A Dic. 2010</t>
  </si>
  <si>
    <t>CCAF LOS HEROES</t>
  </si>
  <si>
    <t>CAJA DE COMPENSACION DE ASIGNACION FAMILIAR LOS HEROES</t>
  </si>
  <si>
    <t>(3) Razón de endeudamiento recálculada de acuerdo al último reenvío de Fecu informado por el agente administrador</t>
  </si>
  <si>
    <r>
      <t>Nota</t>
    </r>
    <r>
      <rPr>
        <sz val="10"/>
        <color indexed="18"/>
        <rFont val="Arial"/>
        <family val="2"/>
      </rPr>
      <t>: La Razón de Endeudamiento y Nivel Patrimonial es calculado por esta Superintendencia de acuerdo a la información financiera enviada por los Agentes Administradores de Mutuos Hipotecarios Endosables en su FECU.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</si>
</sst>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71" formatCode="_-* #,##0.00_-;\-* #,##0.00_-;_-* &quot;-&quot;??_-;_-@_-"/>
    <numFmt numFmtId="173" formatCode="_-* #,##0_-;\-* #,##0_-;_-* &quot;-&quot;??_-;_-@_-"/>
    <numFmt numFmtId="174" formatCode="#,##0;\(#,##0\)"/>
    <numFmt numFmtId="175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</font>
    <font>
      <b/>
      <u/>
      <sz val="10"/>
      <name val="Arial"/>
      <family val="2"/>
    </font>
    <font>
      <sz val="10"/>
      <color indexed="18"/>
      <name val="Arial"/>
      <family val="2"/>
    </font>
    <font>
      <sz val="8"/>
      <name val="Arial"/>
    </font>
    <font>
      <sz val="10"/>
      <color indexed="18"/>
      <name val="Arial"/>
    </font>
    <font>
      <u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4"/>
      </patternFill>
    </fill>
    <fill>
      <patternFill patternType="solid">
        <fgColor indexed="42"/>
        <bgColor indexed="2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171" fontId="0" fillId="0" borderId="0" xfId="2" applyFont="1"/>
    <xf numFmtId="173" fontId="2" fillId="0" borderId="0" xfId="2" applyNumberFormat="1" applyFont="1"/>
    <xf numFmtId="173" fontId="0" fillId="0" borderId="0" xfId="2" applyNumberFormat="1" applyFont="1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3" borderId="1" xfId="0" applyNumberFormat="1" applyFill="1" applyBorder="1"/>
    <xf numFmtId="171" fontId="6" fillId="2" borderId="0" xfId="2" applyNumberFormat="1" applyFont="1" applyFill="1" applyBorder="1" applyAlignment="1"/>
    <xf numFmtId="171" fontId="6" fillId="2" borderId="0" xfId="2" applyNumberFormat="1" applyFont="1" applyFill="1" applyBorder="1" applyAlignment="1">
      <alignment horizontal="right"/>
    </xf>
    <xf numFmtId="171" fontId="7" fillId="2" borderId="0" xfId="2" applyNumberFormat="1" applyFont="1" applyFill="1" applyBorder="1" applyAlignment="1">
      <alignment horizontal="right"/>
    </xf>
    <xf numFmtId="2" fontId="0" fillId="0" borderId="0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173" fontId="2" fillId="4" borderId="3" xfId="0" applyNumberFormat="1" applyFont="1" applyFill="1" applyBorder="1" applyAlignment="1">
      <alignment horizontal="center"/>
    </xf>
    <xf numFmtId="173" fontId="2" fillId="4" borderId="4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171" fontId="8" fillId="4" borderId="3" xfId="2" applyNumberFormat="1" applyFont="1" applyFill="1" applyBorder="1" applyAlignment="1"/>
    <xf numFmtId="171" fontId="8" fillId="4" borderId="4" xfId="2" applyNumberFormat="1" applyFont="1" applyFill="1" applyBorder="1" applyAlignment="1"/>
    <xf numFmtId="175" fontId="0" fillId="0" borderId="0" xfId="0" applyNumberFormat="1" applyBorder="1"/>
    <xf numFmtId="171" fontId="2" fillId="4" borderId="3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74" fontId="10" fillId="2" borderId="0" xfId="0" applyNumberFormat="1" applyFont="1" applyFill="1" applyBorder="1" applyAlignment="1"/>
    <xf numFmtId="174" fontId="10" fillId="2" borderId="0" xfId="0" applyNumberFormat="1" applyFont="1" applyFill="1" applyBorder="1" applyAlignment="1">
      <alignment vertical="top" wrapText="1"/>
    </xf>
    <xf numFmtId="2" fontId="5" fillId="2" borderId="5" xfId="1" applyNumberFormat="1" applyFont="1" applyFill="1" applyBorder="1" applyAlignment="1" applyProtection="1">
      <alignment horizontal="left"/>
    </xf>
    <xf numFmtId="173" fontId="2" fillId="0" borderId="0" xfId="2" applyNumberFormat="1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0" xfId="2" applyFont="1" applyAlignment="1">
      <alignment horizontal="center"/>
    </xf>
    <xf numFmtId="171" fontId="0" fillId="5" borderId="0" xfId="2" applyFont="1" applyFill="1"/>
    <xf numFmtId="173" fontId="0" fillId="5" borderId="0" xfId="0" applyNumberFormat="1" applyFill="1"/>
    <xf numFmtId="173" fontId="2" fillId="4" borderId="3" xfId="2" applyNumberFormat="1" applyFont="1" applyFill="1" applyBorder="1" applyAlignment="1">
      <alignment horizontal="center"/>
    </xf>
    <xf numFmtId="174" fontId="10" fillId="2" borderId="0" xfId="0" applyNumberFormat="1" applyFont="1" applyFill="1" applyBorder="1" applyAlignment="1">
      <alignment horizontal="justify"/>
    </xf>
    <xf numFmtId="2" fontId="12" fillId="2" borderId="0" xfId="0" applyNumberFormat="1" applyFont="1" applyFill="1" applyBorder="1"/>
    <xf numFmtId="174" fontId="12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left"/>
    </xf>
    <xf numFmtId="174" fontId="13" fillId="2" borderId="0" xfId="0" applyNumberFormat="1" applyFont="1" applyFill="1" applyBorder="1" applyAlignment="1"/>
    <xf numFmtId="0" fontId="12" fillId="0" borderId="0" xfId="0" applyFont="1"/>
    <xf numFmtId="174" fontId="10" fillId="2" borderId="0" xfId="0" applyNumberFormat="1" applyFont="1" applyFill="1" applyBorder="1" applyAlignment="1">
      <alignment horizontal="justify" vertical="top"/>
    </xf>
    <xf numFmtId="0" fontId="0" fillId="0" borderId="0" xfId="0" applyAlignment="1"/>
    <xf numFmtId="2" fontId="5" fillId="3" borderId="5" xfId="1" applyNumberFormat="1" applyFont="1" applyFill="1" applyBorder="1" applyAlignment="1" applyProtection="1">
      <alignment horizontal="left"/>
    </xf>
    <xf numFmtId="2" fontId="0" fillId="2" borderId="1" xfId="0" applyNumberFormat="1" applyFill="1" applyBorder="1"/>
    <xf numFmtId="174" fontId="12" fillId="2" borderId="0" xfId="0" applyNumberFormat="1" applyFont="1" applyFill="1" applyBorder="1" applyAlignment="1">
      <alignment horizontal="justify" vertical="top"/>
    </xf>
    <xf numFmtId="2" fontId="2" fillId="4" borderId="0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2" fontId="0" fillId="4" borderId="0" xfId="0" applyNumberFormat="1" applyFill="1" applyBorder="1" applyAlignment="1">
      <alignment horizontal="center"/>
    </xf>
    <xf numFmtId="2" fontId="0" fillId="4" borderId="6" xfId="0" applyNumberForma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3" fontId="0" fillId="0" borderId="0" xfId="0" applyNumberFormat="1"/>
    <xf numFmtId="0" fontId="14" fillId="6" borderId="0" xfId="0" applyFont="1" applyFill="1" applyBorder="1" applyAlignment="1">
      <alignment wrapText="1"/>
    </xf>
    <xf numFmtId="0" fontId="0" fillId="5" borderId="0" xfId="0" applyFill="1"/>
    <xf numFmtId="4" fontId="0" fillId="5" borderId="0" xfId="0" applyNumberFormat="1" applyFill="1"/>
    <xf numFmtId="173" fontId="0" fillId="5" borderId="0" xfId="2" applyNumberFormat="1" applyFont="1" applyFill="1"/>
    <xf numFmtId="2" fontId="4" fillId="0" borderId="9" xfId="0" applyNumberFormat="1" applyFont="1" applyFill="1" applyBorder="1" applyAlignment="1">
      <alignment horizontal="left"/>
    </xf>
    <xf numFmtId="2" fontId="0" fillId="0" borderId="10" xfId="0" applyNumberFormat="1" applyFill="1" applyBorder="1"/>
    <xf numFmtId="2" fontId="4" fillId="0" borderId="11" xfId="0" applyNumberFormat="1" applyFont="1" applyFill="1" applyBorder="1" applyAlignment="1">
      <alignment horizontal="center"/>
    </xf>
    <xf numFmtId="2" fontId="0" fillId="0" borderId="6" xfId="0" applyNumberFormat="1" applyFill="1" applyBorder="1"/>
    <xf numFmtId="171" fontId="6" fillId="0" borderId="12" xfId="2" applyNumberFormat="1" applyFont="1" applyFill="1" applyBorder="1" applyAlignment="1">
      <alignment horizontal="center"/>
    </xf>
    <xf numFmtId="2" fontId="0" fillId="0" borderId="12" xfId="0" applyNumberFormat="1" applyFill="1" applyBorder="1"/>
    <xf numFmtId="2" fontId="0" fillId="0" borderId="9" xfId="0" applyNumberFormat="1" applyFill="1" applyBorder="1"/>
    <xf numFmtId="171" fontId="6" fillId="0" borderId="13" xfId="2" applyNumberFormat="1" applyFont="1" applyFill="1" applyBorder="1" applyAlignment="1">
      <alignment horizontal="center"/>
    </xf>
    <xf numFmtId="173" fontId="6" fillId="0" borderId="5" xfId="0" applyNumberFormat="1" applyFont="1" applyFill="1" applyBorder="1"/>
    <xf numFmtId="173" fontId="6" fillId="0" borderId="13" xfId="0" applyNumberFormat="1" applyFont="1" applyFill="1" applyBorder="1"/>
    <xf numFmtId="171" fontId="6" fillId="0" borderId="7" xfId="2" applyNumberFormat="1" applyFont="1" applyFill="1" applyBorder="1" applyAlignment="1">
      <alignment horizontal="center"/>
    </xf>
    <xf numFmtId="2" fontId="0" fillId="0" borderId="7" xfId="0" applyNumberFormat="1" applyFill="1" applyBorder="1"/>
    <xf numFmtId="173" fontId="2" fillId="0" borderId="11" xfId="0" applyNumberFormat="1" applyFont="1" applyFill="1" applyBorder="1"/>
    <xf numFmtId="173" fontId="2" fillId="0" borderId="7" xfId="0" applyNumberFormat="1" applyFont="1" applyFill="1" applyBorder="1"/>
    <xf numFmtId="0" fontId="14" fillId="7" borderId="0" xfId="0" applyFont="1" applyFill="1" applyBorder="1" applyAlignment="1">
      <alignment wrapText="1"/>
    </xf>
    <xf numFmtId="171" fontId="0" fillId="4" borderId="0" xfId="2" applyFont="1" applyFill="1"/>
    <xf numFmtId="173" fontId="0" fillId="4" borderId="0" xfId="0" applyNumberFormat="1" applyFill="1"/>
    <xf numFmtId="4" fontId="0" fillId="4" borderId="0" xfId="0" applyNumberFormat="1" applyFill="1"/>
    <xf numFmtId="173" fontId="0" fillId="4" borderId="0" xfId="2" applyNumberFormat="1" applyFont="1" applyFill="1"/>
    <xf numFmtId="0" fontId="0" fillId="4" borderId="0" xfId="0" applyFill="1"/>
    <xf numFmtId="0" fontId="0" fillId="4" borderId="0" xfId="0" applyFill="1" applyBorder="1"/>
    <xf numFmtId="0" fontId="1" fillId="4" borderId="0" xfId="0" applyFont="1" applyFill="1" applyBorder="1"/>
    <xf numFmtId="0" fontId="0" fillId="8" borderId="0" xfId="0" applyFill="1"/>
    <xf numFmtId="173" fontId="0" fillId="8" borderId="0" xfId="0" applyNumberFormat="1" applyFill="1"/>
    <xf numFmtId="0" fontId="0" fillId="0" borderId="0" xfId="0" applyFill="1"/>
    <xf numFmtId="0" fontId="0" fillId="5" borderId="0" xfId="0" applyFill="1" applyBorder="1"/>
    <xf numFmtId="0" fontId="1" fillId="5" borderId="0" xfId="0" applyFont="1" applyFill="1" applyBorder="1"/>
    <xf numFmtId="2" fontId="2" fillId="4" borderId="9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74" fontId="0" fillId="4" borderId="5" xfId="0" applyNumberFormat="1" applyFill="1" applyBorder="1" applyAlignment="1">
      <alignment horizontal="center"/>
    </xf>
    <xf numFmtId="174" fontId="0" fillId="4" borderId="14" xfId="0" applyNumberForma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74" fontId="13" fillId="2" borderId="0" xfId="0" applyNumberFormat="1" applyFont="1" applyFill="1" applyBorder="1" applyAlignment="1">
      <alignment horizontal="left" wrapText="1"/>
    </xf>
    <xf numFmtId="2" fontId="2" fillId="4" borderId="11" xfId="0" applyNumberFormat="1" applyFont="1" applyFill="1" applyBorder="1" applyAlignment="1">
      <alignment horizontal="center"/>
    </xf>
    <xf numFmtId="0" fontId="0" fillId="0" borderId="0" xfId="0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3" borderId="1" xfId="0" applyNumberFormat="1" applyFill="1" applyBorder="1"/>
    <xf numFmtId="171" fontId="6" fillId="2" borderId="0" xfId="3" applyNumberFormat="1" applyFont="1" applyFill="1" applyBorder="1" applyAlignment="1"/>
    <xf numFmtId="171" fontId="6" fillId="2" borderId="0" xfId="3" applyNumberFormat="1" applyFont="1" applyFill="1" applyBorder="1" applyAlignment="1">
      <alignment horizontal="right"/>
    </xf>
    <xf numFmtId="171" fontId="7" fillId="2" borderId="0" xfId="3" applyNumberFormat="1" applyFont="1" applyFill="1" applyBorder="1" applyAlignment="1">
      <alignment horizontal="right"/>
    </xf>
    <xf numFmtId="2" fontId="0" fillId="0" borderId="0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173" fontId="2" fillId="4" borderId="3" xfId="0" applyNumberFormat="1" applyFont="1" applyFill="1" applyBorder="1" applyAlignment="1">
      <alignment horizontal="center"/>
    </xf>
    <xf numFmtId="173" fontId="2" fillId="4" borderId="4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171" fontId="8" fillId="4" borderId="4" xfId="3" applyNumberFormat="1" applyFont="1" applyFill="1" applyBorder="1" applyAlignment="1"/>
    <xf numFmtId="175" fontId="0" fillId="0" borderId="0" xfId="0" applyNumberFormat="1" applyBorder="1"/>
    <xf numFmtId="171" fontId="2" fillId="4" borderId="3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74" fontId="10" fillId="2" borderId="0" xfId="0" applyNumberFormat="1" applyFont="1" applyFill="1" applyBorder="1" applyAlignment="1"/>
    <xf numFmtId="2" fontId="5" fillId="2" borderId="5" xfId="1" applyNumberFormat="1" applyFont="1" applyFill="1" applyBorder="1" applyAlignment="1" applyProtection="1">
      <alignment horizontal="left"/>
    </xf>
    <xf numFmtId="173" fontId="2" fillId="4" borderId="3" xfId="3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174" fontId="12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left"/>
    </xf>
    <xf numFmtId="174" fontId="13" fillId="2" borderId="0" xfId="0" applyNumberFormat="1" applyFont="1" applyFill="1" applyBorder="1" applyAlignment="1"/>
    <xf numFmtId="0" fontId="12" fillId="0" borderId="0" xfId="0" applyFont="1"/>
    <xf numFmtId="2" fontId="5" fillId="3" borderId="5" xfId="1" applyNumberFormat="1" applyFont="1" applyFill="1" applyBorder="1" applyAlignment="1" applyProtection="1">
      <alignment horizontal="left"/>
    </xf>
    <xf numFmtId="2" fontId="0" fillId="2" borderId="1" xfId="0" applyNumberFormat="1" applyFill="1" applyBorder="1"/>
    <xf numFmtId="2" fontId="2" fillId="4" borderId="0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2" fontId="0" fillId="4" borderId="0" xfId="0" applyNumberFormat="1" applyFill="1" applyBorder="1" applyAlignment="1">
      <alignment horizontal="center"/>
    </xf>
    <xf numFmtId="2" fontId="0" fillId="4" borderId="6" xfId="0" applyNumberForma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left"/>
    </xf>
    <xf numFmtId="2" fontId="0" fillId="0" borderId="10" xfId="0" applyNumberFormat="1" applyFill="1" applyBorder="1"/>
    <xf numFmtId="2" fontId="4" fillId="0" borderId="11" xfId="0" applyNumberFormat="1" applyFont="1" applyFill="1" applyBorder="1" applyAlignment="1">
      <alignment horizontal="center"/>
    </xf>
    <xf numFmtId="2" fontId="0" fillId="0" borderId="6" xfId="0" applyNumberFormat="1" applyFill="1" applyBorder="1"/>
    <xf numFmtId="171" fontId="6" fillId="0" borderId="12" xfId="3" applyNumberFormat="1" applyFont="1" applyFill="1" applyBorder="1" applyAlignment="1">
      <alignment horizontal="center"/>
    </xf>
    <xf numFmtId="2" fontId="0" fillId="0" borderId="12" xfId="0" applyNumberFormat="1" applyFill="1" applyBorder="1"/>
    <xf numFmtId="2" fontId="0" fillId="0" borderId="9" xfId="0" applyNumberFormat="1" applyFill="1" applyBorder="1"/>
    <xf numFmtId="171" fontId="6" fillId="0" borderId="13" xfId="3" applyNumberFormat="1" applyFont="1" applyFill="1" applyBorder="1" applyAlignment="1">
      <alignment horizontal="center"/>
    </xf>
    <xf numFmtId="173" fontId="6" fillId="0" borderId="13" xfId="0" applyNumberFormat="1" applyFont="1" applyFill="1" applyBorder="1"/>
    <xf numFmtId="171" fontId="6" fillId="0" borderId="7" xfId="3" applyNumberFormat="1" applyFont="1" applyFill="1" applyBorder="1" applyAlignment="1">
      <alignment horizontal="center"/>
    </xf>
    <xf numFmtId="2" fontId="0" fillId="0" borderId="7" xfId="0" applyNumberFormat="1" applyFill="1" applyBorder="1"/>
    <xf numFmtId="173" fontId="2" fillId="0" borderId="11" xfId="0" applyNumberFormat="1" applyFont="1" applyFill="1" applyBorder="1"/>
    <xf numFmtId="173" fontId="2" fillId="0" borderId="7" xfId="0" applyNumberFormat="1" applyFont="1" applyFill="1" applyBorder="1"/>
    <xf numFmtId="0" fontId="0" fillId="0" borderId="0" xfId="0"/>
    <xf numFmtId="2" fontId="2" fillId="4" borderId="1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2" fontId="0" fillId="4" borderId="6" xfId="0" applyNumberForma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left"/>
    </xf>
    <xf numFmtId="2" fontId="0" fillId="0" borderId="10" xfId="0" applyNumberFormat="1" applyFill="1" applyBorder="1"/>
    <xf numFmtId="2" fontId="0" fillId="2" borderId="0" xfId="0" applyNumberFormat="1" applyFill="1" applyBorder="1"/>
    <xf numFmtId="171" fontId="6" fillId="2" borderId="12" xfId="4" applyNumberFormat="1" applyFont="1" applyFill="1" applyBorder="1" applyAlignment="1">
      <alignment horizontal="center"/>
    </xf>
    <xf numFmtId="2" fontId="0" fillId="2" borderId="12" xfId="0" applyNumberFormat="1" applyFill="1" applyBorder="1"/>
    <xf numFmtId="2" fontId="0" fillId="2" borderId="9" xfId="0" applyNumberFormat="1" applyFill="1" applyBorder="1"/>
    <xf numFmtId="2" fontId="5" fillId="3" borderId="5" xfId="1" applyNumberFormat="1" applyFont="1" applyFill="1" applyBorder="1" applyAlignment="1" applyProtection="1">
      <alignment horizontal="left"/>
    </xf>
    <xf numFmtId="2" fontId="0" fillId="3" borderId="1" xfId="0" applyNumberFormat="1" applyFill="1" applyBorder="1"/>
    <xf numFmtId="171" fontId="6" fillId="2" borderId="13" xfId="4" applyNumberFormat="1" applyFont="1" applyFill="1" applyBorder="1" applyAlignment="1">
      <alignment horizontal="center"/>
    </xf>
    <xf numFmtId="173" fontId="6" fillId="2" borderId="13" xfId="0" applyNumberFormat="1" applyFont="1" applyFill="1" applyBorder="1"/>
    <xf numFmtId="2" fontId="5" fillId="2" borderId="5" xfId="1" applyNumberFormat="1" applyFont="1" applyFill="1" applyBorder="1" applyAlignment="1" applyProtection="1">
      <alignment horizontal="left"/>
    </xf>
    <xf numFmtId="2" fontId="0" fillId="2" borderId="1" xfId="0" applyNumberFormat="1" applyFill="1" applyBorder="1"/>
    <xf numFmtId="171" fontId="6" fillId="2" borderId="0" xfId="4" applyNumberFormat="1" applyFont="1" applyFill="1" applyBorder="1" applyAlignment="1"/>
    <xf numFmtId="171" fontId="6" fillId="2" borderId="0" xfId="4" applyNumberFormat="1" applyFont="1" applyFill="1" applyBorder="1" applyAlignment="1">
      <alignment horizontal="right"/>
    </xf>
    <xf numFmtId="171" fontId="7" fillId="2" borderId="0" xfId="4" applyNumberFormat="1" applyFont="1" applyFill="1" applyBorder="1" applyAlignment="1">
      <alignment horizontal="right"/>
    </xf>
    <xf numFmtId="0" fontId="0" fillId="2" borderId="13" xfId="0" applyFill="1" applyBorder="1"/>
    <xf numFmtId="2" fontId="4" fillId="0" borderId="11" xfId="0" applyNumberFormat="1" applyFont="1" applyFill="1" applyBorder="1" applyAlignment="1">
      <alignment horizontal="center"/>
    </xf>
    <xf numFmtId="2" fontId="0" fillId="0" borderId="6" xfId="0" applyNumberFormat="1" applyFill="1" applyBorder="1"/>
    <xf numFmtId="2" fontId="0" fillId="2" borderId="7" xfId="0" applyNumberFormat="1" applyFill="1" applyBorder="1"/>
    <xf numFmtId="0" fontId="0" fillId="2" borderId="7" xfId="0" applyFill="1" applyBorder="1"/>
    <xf numFmtId="173" fontId="2" fillId="2" borderId="7" xfId="0" applyNumberFormat="1" applyFont="1" applyFill="1" applyBorder="1"/>
    <xf numFmtId="2" fontId="0" fillId="2" borderId="0" xfId="0" applyNumberFormat="1" applyFill="1" applyBorder="1" applyAlignment="1">
      <alignment horizontal="center"/>
    </xf>
    <xf numFmtId="0" fontId="0" fillId="2" borderId="0" xfId="0" applyFill="1"/>
    <xf numFmtId="2" fontId="0" fillId="0" borderId="0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173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171" fontId="8" fillId="4" borderId="2" xfId="4" applyNumberFormat="1" applyFont="1" applyFill="1" applyBorder="1" applyAlignment="1"/>
    <xf numFmtId="175" fontId="0" fillId="2" borderId="0" xfId="0" applyNumberFormat="1" applyFill="1" applyBorder="1"/>
    <xf numFmtId="171" fontId="2" fillId="4" borderId="2" xfId="0" applyNumberFormat="1" applyFont="1" applyFill="1" applyBorder="1" applyAlignment="1">
      <alignment horizontal="center"/>
    </xf>
    <xf numFmtId="173" fontId="2" fillId="4" borderId="3" xfId="4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2" fontId="12" fillId="2" borderId="0" xfId="0" applyNumberFormat="1" applyFont="1" applyFill="1" applyBorder="1"/>
    <xf numFmtId="174" fontId="12" fillId="2" borderId="0" xfId="0" applyNumberFormat="1" applyFont="1" applyFill="1" applyBorder="1" applyAlignment="1"/>
    <xf numFmtId="174" fontId="10" fillId="2" borderId="0" xfId="0" applyNumberFormat="1" applyFont="1" applyFill="1" applyBorder="1" applyAlignment="1"/>
    <xf numFmtId="174" fontId="13" fillId="2" borderId="0" xfId="0" applyNumberFormat="1" applyFont="1" applyFill="1" applyBorder="1" applyAlignment="1"/>
    <xf numFmtId="0" fontId="12" fillId="0" borderId="0" xfId="0" applyFont="1"/>
    <xf numFmtId="2" fontId="2" fillId="2" borderId="0" xfId="0" applyNumberFormat="1" applyFon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73" fontId="2" fillId="4" borderId="2" xfId="4" applyNumberFormat="1" applyFont="1" applyFill="1" applyBorder="1" applyAlignment="1">
      <alignment horizontal="center"/>
    </xf>
    <xf numFmtId="174" fontId="10" fillId="2" borderId="0" xfId="0" applyNumberFormat="1" applyFont="1" applyFill="1" applyBorder="1" applyAlignment="1">
      <alignment horizontal="left" wrapText="1"/>
    </xf>
    <xf numFmtId="2" fontId="2" fillId="4" borderId="8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74" fontId="0" fillId="4" borderId="0" xfId="0" applyNumberFormat="1" applyFill="1" applyBorder="1" applyAlignment="1">
      <alignment horizontal="center"/>
    </xf>
    <xf numFmtId="0" fontId="0" fillId="0" borderId="0" xfId="0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2" fontId="0" fillId="3" borderId="1" xfId="0" applyNumberFormat="1" applyFill="1" applyBorder="1"/>
    <xf numFmtId="171" fontId="6" fillId="2" borderId="0" xfId="3" applyNumberFormat="1" applyFont="1" applyFill="1" applyBorder="1" applyAlignment="1"/>
    <xf numFmtId="171" fontId="6" fillId="2" borderId="0" xfId="3" applyNumberFormat="1" applyFont="1" applyFill="1" applyBorder="1" applyAlignment="1">
      <alignment horizontal="right"/>
    </xf>
    <xf numFmtId="171" fontId="7" fillId="2" borderId="0" xfId="3" applyNumberFormat="1" applyFont="1" applyFill="1" applyBorder="1" applyAlignment="1">
      <alignment horizontal="right"/>
    </xf>
    <xf numFmtId="2" fontId="0" fillId="0" borderId="0" xfId="0" applyNumberFormat="1" applyBorder="1"/>
    <xf numFmtId="2" fontId="2" fillId="4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/>
    <xf numFmtId="174" fontId="10" fillId="2" borderId="0" xfId="0" applyNumberFormat="1" applyFont="1" applyFill="1" applyBorder="1" applyAlignment="1"/>
    <xf numFmtId="174" fontId="10" fillId="2" borderId="0" xfId="0" applyNumberFormat="1" applyFont="1" applyFill="1" applyBorder="1" applyAlignment="1">
      <alignment vertical="top" wrapText="1"/>
    </xf>
    <xf numFmtId="2" fontId="5" fillId="2" borderId="5" xfId="1" applyNumberFormat="1" applyFont="1" applyFill="1" applyBorder="1" applyAlignment="1" applyProtection="1">
      <alignment horizontal="left"/>
    </xf>
    <xf numFmtId="173" fontId="2" fillId="4" borderId="3" xfId="3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174" fontId="12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left"/>
    </xf>
    <xf numFmtId="174" fontId="13" fillId="2" borderId="0" xfId="0" applyNumberFormat="1" applyFont="1" applyFill="1" applyBorder="1" applyAlignment="1"/>
    <xf numFmtId="0" fontId="12" fillId="0" borderId="0" xfId="0" applyFont="1"/>
    <xf numFmtId="174" fontId="10" fillId="2" borderId="0" xfId="0" applyNumberFormat="1" applyFont="1" applyFill="1" applyBorder="1" applyAlignment="1">
      <alignment horizontal="justify" vertical="top"/>
    </xf>
    <xf numFmtId="2" fontId="5" fillId="3" borderId="5" xfId="1" applyNumberFormat="1" applyFont="1" applyFill="1" applyBorder="1" applyAlignment="1" applyProtection="1">
      <alignment horizontal="left"/>
    </xf>
    <xf numFmtId="2" fontId="0" fillId="2" borderId="1" xfId="0" applyNumberFormat="1" applyFill="1" applyBorder="1"/>
    <xf numFmtId="174" fontId="12" fillId="2" borderId="0" xfId="0" applyNumberFormat="1" applyFont="1" applyFill="1" applyBorder="1" applyAlignment="1">
      <alignment horizontal="justify" vertical="top"/>
    </xf>
    <xf numFmtId="2" fontId="2" fillId="4" borderId="0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0" fillId="4" borderId="1" xfId="0" applyNumberFormat="1" applyFill="1" applyBorder="1"/>
    <xf numFmtId="2" fontId="0" fillId="4" borderId="0" xfId="0" applyNumberFormat="1" applyFill="1" applyBorder="1" applyAlignment="1">
      <alignment horizontal="center"/>
    </xf>
    <xf numFmtId="2" fontId="0" fillId="4" borderId="6" xfId="0" applyNumberForma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left"/>
    </xf>
    <xf numFmtId="2" fontId="0" fillId="0" borderId="10" xfId="0" applyNumberFormat="1" applyFill="1" applyBorder="1"/>
    <xf numFmtId="2" fontId="4" fillId="0" borderId="11" xfId="0" applyNumberFormat="1" applyFont="1" applyFill="1" applyBorder="1" applyAlignment="1">
      <alignment horizontal="center"/>
    </xf>
    <xf numFmtId="2" fontId="0" fillId="0" borderId="6" xfId="0" applyNumberFormat="1" applyFill="1" applyBorder="1"/>
    <xf numFmtId="171" fontId="6" fillId="2" borderId="12" xfId="3" applyNumberFormat="1" applyFont="1" applyFill="1" applyBorder="1" applyAlignment="1">
      <alignment horizontal="center"/>
    </xf>
    <xf numFmtId="2" fontId="0" fillId="2" borderId="12" xfId="0" applyNumberFormat="1" applyFill="1" applyBorder="1"/>
    <xf numFmtId="2" fontId="0" fillId="2" borderId="9" xfId="0" applyNumberFormat="1" applyFill="1" applyBorder="1"/>
    <xf numFmtId="171" fontId="6" fillId="2" borderId="13" xfId="3" applyNumberFormat="1" applyFont="1" applyFill="1" applyBorder="1" applyAlignment="1">
      <alignment horizontal="center"/>
    </xf>
    <xf numFmtId="173" fontId="6" fillId="2" borderId="13" xfId="0" applyNumberFormat="1" applyFont="1" applyFill="1" applyBorder="1"/>
    <xf numFmtId="2" fontId="0" fillId="2" borderId="7" xfId="0" applyNumberFormat="1" applyFill="1" applyBorder="1"/>
    <xf numFmtId="0" fontId="0" fillId="2" borderId="7" xfId="0" applyFill="1" applyBorder="1"/>
    <xf numFmtId="173" fontId="2" fillId="2" borderId="7" xfId="0" applyNumberFormat="1" applyFont="1" applyFill="1" applyBorder="1"/>
    <xf numFmtId="0" fontId="0" fillId="2" borderId="0" xfId="0" applyFill="1"/>
    <xf numFmtId="175" fontId="0" fillId="2" borderId="0" xfId="0" applyNumberFormat="1" applyFill="1" applyBorder="1"/>
    <xf numFmtId="173" fontId="2" fillId="4" borderId="2" xfId="0" applyNumberFormat="1" applyFont="1" applyFill="1" applyBorder="1" applyAlignment="1">
      <alignment horizontal="center"/>
    </xf>
    <xf numFmtId="171" fontId="8" fillId="4" borderId="2" xfId="3" applyNumberFormat="1" applyFont="1" applyFill="1" applyBorder="1" applyAlignment="1"/>
    <xf numFmtId="171" fontId="2" fillId="4" borderId="2" xfId="0" applyNumberFormat="1" applyFont="1" applyFill="1" applyBorder="1" applyAlignment="1">
      <alignment horizontal="center"/>
    </xf>
    <xf numFmtId="174" fontId="0" fillId="2" borderId="13" xfId="0" applyNumberFormat="1" applyFill="1" applyBorder="1" applyAlignment="1">
      <alignment horizontal="left"/>
    </xf>
    <xf numFmtId="173" fontId="2" fillId="4" borderId="2" xfId="3" applyNumberFormat="1" applyFont="1" applyFill="1" applyBorder="1" applyAlignment="1">
      <alignment horizontal="center"/>
    </xf>
  </cellXfs>
  <cellStyles count="5">
    <cellStyle name="Hipervínculo" xfId="1" builtinId="8"/>
    <cellStyle name="Millares" xfId="2" builtinId="3"/>
    <cellStyle name="Millares 2" xfId="3"/>
    <cellStyle name="Millares 3" xfId="4"/>
    <cellStyle name="Normal" xfId="0" builtinId="0"/>
  </cellStyles>
  <dxfs count="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DatosExternos_1" connectionId="1" autoFormatId="16" applyNumberFormats="0" applyBorderFormats="0" applyFontFormats="1" applyPatternFormats="1" applyAlignmentFormats="0" applyWidthHeightFormats="0">
  <queryTableRefresh headersInLastRefresh="0" nextId="38">
    <queryTableFields count="4">
      <queryTableField id="1" name="FMH_1010200"/>
      <queryTableField id="2" name="FMH_PERIODO"/>
      <queryTableField id="26" name="FMH_2230000"/>
      <queryTableField id="27" name="FMH_2240000"/>
    </queryTableFields>
    <queryTableDeletedFields count="33">
      <deletedField name="FMH_2200000"/>
      <deletedField name="FMH_2210000"/>
      <deletedField name="FMH_2210100"/>
      <deletedField name="FMH_2210200"/>
      <deletedField name="FMH_2210300"/>
      <deletedField name="FMH_2210400"/>
      <deletedField name="FMH_2210500"/>
      <deletedField name="FMH_2210600"/>
      <deletedField name="FMH_2210700"/>
      <deletedField name="FMH_2210800"/>
      <deletedField name="FMH_2210900"/>
      <deletedField name="FMH_2211000"/>
      <deletedField name="FMH_2211100"/>
      <deletedField name="FMH_2211101"/>
      <deletedField name="FMH_2211102"/>
      <deletedField name="FMH_2220000"/>
      <deletedField name="FMH_2220100"/>
      <deletedField name="FMH_2220200"/>
      <deletedField name="FMH_2220300"/>
      <deletedField name="FMH_2220400"/>
      <deletedField name="FMH_2220401"/>
      <deletedField name="FMH_2220402"/>
      <deletedField name="FMH_2220500"/>
      <deletedField name="FMH_2240100"/>
      <deletedField name="FMH_2240200"/>
      <deletedField name="FMH_2240300"/>
      <deletedField name="FMH_2240400"/>
      <deletedField name="FMH_2240401"/>
      <deletedField name="FMH_2240402"/>
      <deletedField name="FMH_2240403"/>
      <deletedField name="FMH_2240404"/>
      <deletedField name="FMH_2240405"/>
      <deletedField name="FMH_2240406"/>
    </queryTableDeletedFields>
    <sortState ref="A5:D17">
      <sortCondition ref="B4"/>
      <sortCondition ref="A4"/>
    </sortState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sqref="A1:A3"/>
    </sheetView>
  </sheetViews>
  <sheetFormatPr baseColWidth="10" defaultRowHeight="12.75" x14ac:dyDescent="0.2"/>
  <cols>
    <col min="1" max="1" width="21.7109375" customWidth="1"/>
    <col min="2" max="2" width="66.85546875" customWidth="1"/>
    <col min="3" max="3" width="1.7109375" customWidth="1"/>
    <col min="4" max="4" width="10.140625" bestFit="1" customWidth="1"/>
    <col min="5" max="5" width="9.85546875" bestFit="1" customWidth="1"/>
    <col min="6" max="7" width="12.28515625" bestFit="1" customWidth="1"/>
  </cols>
  <sheetData>
    <row r="1" spans="1:11" x14ac:dyDescent="0.2">
      <c r="A1" s="89" t="s">
        <v>4</v>
      </c>
      <c r="B1" s="91" t="s">
        <v>52</v>
      </c>
      <c r="C1" s="48"/>
      <c r="D1" s="89" t="s">
        <v>5</v>
      </c>
      <c r="E1" s="93"/>
      <c r="F1" s="89" t="s">
        <v>6</v>
      </c>
      <c r="G1" s="93"/>
    </row>
    <row r="2" spans="1:11" x14ac:dyDescent="0.2">
      <c r="A2" s="90"/>
      <c r="B2" s="92"/>
      <c r="C2" s="48"/>
      <c r="D2" s="94"/>
      <c r="E2" s="95"/>
      <c r="F2" s="94"/>
      <c r="G2" s="95"/>
    </row>
    <row r="3" spans="1:11" x14ac:dyDescent="0.2">
      <c r="A3" s="90"/>
      <c r="B3" s="49"/>
      <c r="C3" s="50"/>
      <c r="D3" s="96">
        <v>-1</v>
      </c>
      <c r="E3" s="97"/>
      <c r="F3" s="96">
        <v>-2</v>
      </c>
      <c r="G3" s="97"/>
    </row>
    <row r="4" spans="1:11" x14ac:dyDescent="0.2">
      <c r="A4" s="51"/>
      <c r="B4" s="52"/>
      <c r="C4" s="53"/>
      <c r="D4" s="100" t="s">
        <v>7</v>
      </c>
      <c r="E4" s="101"/>
      <c r="F4" s="100" t="s">
        <v>8</v>
      </c>
      <c r="G4" s="101"/>
    </row>
    <row r="5" spans="1:11" ht="13.5" thickBot="1" x14ac:dyDescent="0.25">
      <c r="A5" s="51"/>
      <c r="B5" s="54"/>
      <c r="C5" s="53"/>
      <c r="D5" s="55" t="s">
        <v>59</v>
      </c>
      <c r="E5" s="56" t="s">
        <v>65</v>
      </c>
      <c r="F5" s="55" t="s">
        <v>59</v>
      </c>
      <c r="G5" s="56" t="s">
        <v>65</v>
      </c>
    </row>
    <row r="6" spans="1:11" x14ac:dyDescent="0.2">
      <c r="A6" s="62"/>
      <c r="B6" s="63"/>
      <c r="C6" s="6"/>
      <c r="D6" s="66"/>
      <c r="E6" s="67"/>
      <c r="F6" s="68"/>
      <c r="G6" s="67"/>
    </row>
    <row r="7" spans="1:11" x14ac:dyDescent="0.2">
      <c r="A7" s="45" t="s">
        <v>61</v>
      </c>
      <c r="B7" s="7" t="s">
        <v>57</v>
      </c>
      <c r="C7" s="6"/>
      <c r="D7" s="69">
        <v>2.6181020768378263</v>
      </c>
      <c r="E7" s="69">
        <v>2.498433685020335</v>
      </c>
      <c r="F7" s="70">
        <v>5003367.5884119086</v>
      </c>
      <c r="G7" s="71">
        <v>5076466.8652838394</v>
      </c>
    </row>
    <row r="8" spans="1:11" x14ac:dyDescent="0.2">
      <c r="A8" s="28" t="s">
        <v>60</v>
      </c>
      <c r="B8" s="46" t="s">
        <v>58</v>
      </c>
      <c r="C8" s="6"/>
      <c r="D8" s="69">
        <v>1.4089429209366569</v>
      </c>
      <c r="E8" s="69">
        <v>1.2407324074618074</v>
      </c>
      <c r="F8" s="70">
        <v>19921812.377285264</v>
      </c>
      <c r="G8" s="71">
        <v>20721383.983252153</v>
      </c>
    </row>
    <row r="9" spans="1:11" x14ac:dyDescent="0.2">
      <c r="A9" s="45" t="s">
        <v>14</v>
      </c>
      <c r="B9" s="7" t="s">
        <v>15</v>
      </c>
      <c r="C9" s="8"/>
      <c r="D9" s="69">
        <v>5.934072801369509</v>
      </c>
      <c r="E9" s="69">
        <v>3.347716572343884</v>
      </c>
      <c r="F9" s="70">
        <v>91459.770575966628</v>
      </c>
      <c r="G9" s="71">
        <v>90618.910285105812</v>
      </c>
      <c r="J9" s="57"/>
      <c r="K9" s="57"/>
    </row>
    <row r="10" spans="1:11" x14ac:dyDescent="0.2">
      <c r="A10" s="28" t="s">
        <v>63</v>
      </c>
      <c r="B10" s="46" t="s">
        <v>62</v>
      </c>
      <c r="C10" s="8"/>
      <c r="D10" s="69">
        <v>1.6060064174313167</v>
      </c>
      <c r="E10" s="69">
        <v>1.1803982294409738</v>
      </c>
      <c r="F10" s="70">
        <v>130625.49181392435</v>
      </c>
      <c r="G10" s="71">
        <v>123660.81038092209</v>
      </c>
    </row>
    <row r="11" spans="1:11" x14ac:dyDescent="0.2">
      <c r="A11" s="45" t="s">
        <v>13</v>
      </c>
      <c r="B11" s="7" t="s">
        <v>33</v>
      </c>
      <c r="C11" s="8"/>
      <c r="D11" s="69">
        <v>2.6530503528808169</v>
      </c>
      <c r="E11" s="69">
        <v>1.5214965043848094</v>
      </c>
      <c r="F11" s="70">
        <v>230808.03595303034</v>
      </c>
      <c r="G11" s="71">
        <v>242933.69246975501</v>
      </c>
    </row>
    <row r="12" spans="1:11" x14ac:dyDescent="0.2">
      <c r="A12" s="28" t="s">
        <v>17</v>
      </c>
      <c r="B12" s="46" t="s">
        <v>18</v>
      </c>
      <c r="C12" s="8"/>
      <c r="D12" s="69">
        <v>3.1671998135008552</v>
      </c>
      <c r="E12" s="69">
        <v>2.8468957682610445</v>
      </c>
      <c r="F12" s="70">
        <v>163448.00715087896</v>
      </c>
      <c r="G12" s="71">
        <v>161644.82068260049</v>
      </c>
    </row>
    <row r="13" spans="1:11" x14ac:dyDescent="0.2">
      <c r="A13" s="45" t="s">
        <v>21</v>
      </c>
      <c r="B13" s="7" t="s">
        <v>35</v>
      </c>
      <c r="C13" s="8"/>
      <c r="D13" s="69">
        <v>9.0559637913739213</v>
      </c>
      <c r="E13" s="69">
        <v>8.0825793092748448</v>
      </c>
      <c r="F13" s="70">
        <v>47695.350400708972</v>
      </c>
      <c r="G13" s="71">
        <v>47884.041351485721</v>
      </c>
    </row>
    <row r="14" spans="1:11" x14ac:dyDescent="0.2">
      <c r="A14" s="28" t="s">
        <v>10</v>
      </c>
      <c r="B14" s="46" t="s">
        <v>36</v>
      </c>
      <c r="C14" s="9"/>
      <c r="D14" s="69">
        <v>2.341620969706578</v>
      </c>
      <c r="E14" s="69">
        <v>0.88714290355172976</v>
      </c>
      <c r="F14" s="70">
        <v>115052.60976522809</v>
      </c>
      <c r="G14" s="71">
        <v>115808.2093404678</v>
      </c>
    </row>
    <row r="15" spans="1:11" x14ac:dyDescent="0.2">
      <c r="A15" s="45" t="s">
        <v>16</v>
      </c>
      <c r="B15" s="7" t="s">
        <v>37</v>
      </c>
      <c r="C15" s="9"/>
      <c r="D15" s="69">
        <v>0.75618083685370807</v>
      </c>
      <c r="E15" s="69">
        <v>0.64834600888410288</v>
      </c>
      <c r="F15" s="70">
        <v>21984.321163087403</v>
      </c>
      <c r="G15" s="71">
        <v>22642.357651872608</v>
      </c>
    </row>
    <row r="16" spans="1:11" x14ac:dyDescent="0.2">
      <c r="A16" s="28" t="s">
        <v>9</v>
      </c>
      <c r="B16" s="46" t="s">
        <v>38</v>
      </c>
      <c r="C16" s="9"/>
      <c r="D16" s="69">
        <v>1.2100391550970029</v>
      </c>
      <c r="E16" s="69">
        <v>1.0480030487922478</v>
      </c>
      <c r="F16" s="70">
        <v>247115.77395277057</v>
      </c>
      <c r="G16" s="71">
        <v>246922.35452784292</v>
      </c>
    </row>
    <row r="17" spans="1:7" x14ac:dyDescent="0.2">
      <c r="A17" s="45" t="s">
        <v>20</v>
      </c>
      <c r="B17" s="7" t="s">
        <v>39</v>
      </c>
      <c r="C17" s="9"/>
      <c r="D17" s="69">
        <v>2.5671167781242676</v>
      </c>
      <c r="E17" s="69">
        <v>2.6497440479454486</v>
      </c>
      <c r="F17" s="70">
        <v>42383.473524176232</v>
      </c>
      <c r="G17" s="71">
        <v>44291.550071147867</v>
      </c>
    </row>
    <row r="18" spans="1:7" x14ac:dyDescent="0.2">
      <c r="A18" s="28" t="s">
        <v>48</v>
      </c>
      <c r="B18" s="46" t="s">
        <v>40</v>
      </c>
      <c r="C18" s="9"/>
      <c r="D18" s="69">
        <v>0.17347611691337375</v>
      </c>
      <c r="E18" s="69">
        <v>0.11038308896157281</v>
      </c>
      <c r="F18" s="70">
        <v>41850.882018136952</v>
      </c>
      <c r="G18" s="71">
        <v>40258.313443042651</v>
      </c>
    </row>
    <row r="19" spans="1:7" x14ac:dyDescent="0.2">
      <c r="A19" s="45" t="s">
        <v>22</v>
      </c>
      <c r="B19" s="7" t="s">
        <v>41</v>
      </c>
      <c r="C19" s="9"/>
      <c r="D19" s="69">
        <v>6.9947204620197319</v>
      </c>
      <c r="E19" s="69">
        <v>2.0761258933329469</v>
      </c>
      <c r="F19" s="70">
        <v>29764.292208139472</v>
      </c>
      <c r="G19" s="71">
        <v>29579.656090048251</v>
      </c>
    </row>
    <row r="20" spans="1:7" x14ac:dyDescent="0.2">
      <c r="A20" s="28" t="s">
        <v>11</v>
      </c>
      <c r="B20" s="46" t="s">
        <v>12</v>
      </c>
      <c r="C20" s="10"/>
      <c r="D20" s="69">
        <v>1.3185818254962376</v>
      </c>
      <c r="E20" s="69">
        <v>1.6257393462015639</v>
      </c>
      <c r="F20" s="70">
        <v>20889.772562321894</v>
      </c>
      <c r="G20" s="71">
        <v>19806.538746540231</v>
      </c>
    </row>
    <row r="21" spans="1:7" x14ac:dyDescent="0.2">
      <c r="A21" s="45" t="s">
        <v>19</v>
      </c>
      <c r="B21" s="7" t="s">
        <v>42</v>
      </c>
      <c r="C21" s="9"/>
      <c r="D21" s="69">
        <v>4.5340169744869483</v>
      </c>
      <c r="E21" s="69">
        <v>3.4489637277533967</v>
      </c>
      <c r="F21" s="70">
        <v>148863.00260518133</v>
      </c>
      <c r="G21" s="71">
        <v>157691.6849377956</v>
      </c>
    </row>
    <row r="22" spans="1:7" ht="13.5" thickBot="1" x14ac:dyDescent="0.25">
      <c r="A22" s="64"/>
      <c r="B22" s="65"/>
      <c r="C22" s="6"/>
      <c r="D22" s="72"/>
      <c r="E22" s="73"/>
      <c r="F22" s="74"/>
      <c r="G22" s="75"/>
    </row>
    <row r="23" spans="1:7" ht="13.5" thickBot="1" x14ac:dyDescent="0.25">
      <c r="A23" s="5"/>
      <c r="B23" s="6"/>
      <c r="C23" s="6"/>
      <c r="D23" s="6"/>
      <c r="E23" s="6"/>
      <c r="F23" s="6"/>
      <c r="G23" s="6"/>
    </row>
    <row r="24" spans="1:7" ht="13.5" thickBot="1" x14ac:dyDescent="0.25">
      <c r="A24" s="11"/>
      <c r="B24" s="12" t="s">
        <v>23</v>
      </c>
      <c r="C24" s="13"/>
      <c r="D24" s="6"/>
      <c r="E24" s="6"/>
      <c r="F24" s="14">
        <v>26257120.749390721</v>
      </c>
      <c r="G24" s="15">
        <v>27141593.78851461</v>
      </c>
    </row>
    <row r="25" spans="1:7" ht="13.5" thickBot="1" x14ac:dyDescent="0.25">
      <c r="A25" s="6"/>
      <c r="B25" s="16" t="s">
        <v>24</v>
      </c>
      <c r="C25" s="13"/>
      <c r="D25" s="17">
        <v>1.7174116556074899</v>
      </c>
      <c r="E25" s="18">
        <v>1.5177650489978389</v>
      </c>
      <c r="F25" s="19"/>
      <c r="G25" s="19"/>
    </row>
    <row r="26" spans="1:7" ht="13.5" thickBot="1" x14ac:dyDescent="0.25">
      <c r="A26" s="6"/>
      <c r="B26" s="16" t="s">
        <v>25</v>
      </c>
      <c r="C26" s="6"/>
      <c r="D26" s="20">
        <v>3.0892727528685828</v>
      </c>
      <c r="E26" s="20">
        <v>2.2141800361073805</v>
      </c>
      <c r="F26" s="36">
        <v>102456.98336104242</v>
      </c>
      <c r="G26" s="36">
        <v>1809439.585900974</v>
      </c>
    </row>
    <row r="27" spans="1:7" ht="13.5" thickBot="1" x14ac:dyDescent="0.25">
      <c r="B27" s="16" t="s">
        <v>26</v>
      </c>
      <c r="C27" s="6"/>
      <c r="D27" s="20">
        <v>2.5059889972048941</v>
      </c>
      <c r="E27" s="20">
        <v>1.9044831002054265</v>
      </c>
      <c r="F27" s="36">
        <v>5183485.9818502497</v>
      </c>
      <c r="G27" s="36">
        <v>5386827.5154986596</v>
      </c>
    </row>
    <row r="28" spans="1:7" x14ac:dyDescent="0.2">
      <c r="A28" s="6"/>
      <c r="B28" s="6"/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98"/>
      <c r="E29" s="98"/>
      <c r="F29" s="98"/>
      <c r="G29" s="98"/>
    </row>
    <row r="30" spans="1:7" x14ac:dyDescent="0.2">
      <c r="A30" s="23" t="s">
        <v>27</v>
      </c>
      <c r="B30" s="21"/>
      <c r="C30" s="21"/>
      <c r="D30" s="99"/>
      <c r="E30" s="99"/>
      <c r="F30" s="99"/>
      <c r="G30" s="99"/>
    </row>
    <row r="31" spans="1:7" x14ac:dyDescent="0.2">
      <c r="A31" s="23"/>
      <c r="B31" s="21"/>
      <c r="C31" s="21"/>
      <c r="D31" s="22"/>
      <c r="E31" s="22"/>
      <c r="F31" s="22"/>
      <c r="G31" s="22"/>
    </row>
    <row r="32" spans="1:7" x14ac:dyDescent="0.2">
      <c r="A32" s="40" t="s">
        <v>53</v>
      </c>
      <c r="B32" s="6"/>
      <c r="C32" s="6"/>
      <c r="D32" s="24"/>
      <c r="E32" s="6"/>
      <c r="F32" s="25"/>
      <c r="G32" s="25"/>
    </row>
    <row r="33" spans="1:7" x14ac:dyDescent="0.2">
      <c r="A33" s="38" t="s">
        <v>51</v>
      </c>
      <c r="B33" s="6"/>
      <c r="C33" s="6"/>
      <c r="D33" s="5"/>
      <c r="E33" s="6"/>
      <c r="F33" s="25"/>
      <c r="G33" s="25"/>
    </row>
    <row r="34" spans="1:7" x14ac:dyDescent="0.2">
      <c r="A34" s="39" t="s">
        <v>55</v>
      </c>
      <c r="B34" s="26"/>
      <c r="C34" s="26"/>
      <c r="D34" s="26"/>
      <c r="E34" s="26"/>
      <c r="F34" s="26"/>
      <c r="G34" s="26"/>
    </row>
    <row r="35" spans="1:7" x14ac:dyDescent="0.2">
      <c r="A35" s="41" t="s">
        <v>54</v>
      </c>
      <c r="B35" s="26"/>
      <c r="C35" s="26"/>
      <c r="D35" s="26"/>
      <c r="E35" s="26"/>
      <c r="F35" s="26"/>
      <c r="G35" s="26"/>
    </row>
    <row r="36" spans="1:7" x14ac:dyDescent="0.2">
      <c r="A36" s="42" t="s">
        <v>66</v>
      </c>
      <c r="B36" s="26"/>
      <c r="C36" s="26"/>
      <c r="D36" s="26"/>
      <c r="E36" s="26"/>
      <c r="F36" s="26"/>
      <c r="G36" s="26"/>
    </row>
    <row r="37" spans="1:7" x14ac:dyDescent="0.2">
      <c r="A37" s="23"/>
      <c r="B37" s="6"/>
      <c r="C37" s="6"/>
      <c r="D37" s="24"/>
      <c r="E37" s="27"/>
      <c r="F37" s="27"/>
      <c r="G37" s="27"/>
    </row>
    <row r="38" spans="1:7" x14ac:dyDescent="0.2">
      <c r="A38" s="38"/>
      <c r="B38" s="38"/>
      <c r="C38" s="38"/>
      <c r="D38" s="27"/>
      <c r="E38" s="27"/>
      <c r="F38" s="27"/>
      <c r="G38" s="27"/>
    </row>
    <row r="39" spans="1:7" s="44" customFormat="1" x14ac:dyDescent="0.2">
      <c r="A39" s="38"/>
      <c r="B39" s="47"/>
      <c r="C39" s="47"/>
      <c r="D39" s="43"/>
      <c r="E39" s="43"/>
      <c r="F39" s="43"/>
      <c r="G39" s="43"/>
    </row>
    <row r="40" spans="1:7" s="44" customFormat="1" x14ac:dyDescent="0.2">
      <c r="A40" s="43"/>
      <c r="B40" s="43"/>
      <c r="C40" s="43"/>
      <c r="D40" s="43"/>
      <c r="E40" s="43"/>
      <c r="F40" s="43"/>
      <c r="G40" s="43"/>
    </row>
    <row r="41" spans="1:7" s="44" customFormat="1" ht="20.100000000000001" customHeight="1" x14ac:dyDescent="0.2">
      <c r="A41" s="37"/>
      <c r="B41" s="37"/>
      <c r="C41" s="37"/>
      <c r="D41" s="37"/>
      <c r="E41" s="37"/>
      <c r="F41" s="37"/>
      <c r="G41" s="37"/>
    </row>
    <row r="42" spans="1:7" s="44" customFormat="1" x14ac:dyDescent="0.2">
      <c r="A42" s="37"/>
      <c r="B42" s="37"/>
      <c r="C42" s="37"/>
      <c r="D42" s="37"/>
      <c r="E42" s="37"/>
      <c r="F42" s="37"/>
      <c r="G42" s="37"/>
    </row>
    <row r="43" spans="1:7" s="44" customFormat="1" x14ac:dyDescent="0.2"/>
  </sheetData>
  <mergeCells count="11">
    <mergeCell ref="D29:G29"/>
    <mergeCell ref="F30:G30"/>
    <mergeCell ref="D30:E30"/>
    <mergeCell ref="D4:E4"/>
    <mergeCell ref="F4:G4"/>
    <mergeCell ref="A1:A3"/>
    <mergeCell ref="B1:B2"/>
    <mergeCell ref="D1:E2"/>
    <mergeCell ref="F1:G2"/>
    <mergeCell ref="D3:E3"/>
    <mergeCell ref="F3:G3"/>
  </mergeCells>
  <phoneticPr fontId="11" type="noConversion"/>
  <conditionalFormatting sqref="F7:G21">
    <cfRule type="cellIs" dxfId="2" priority="1" stopIfTrue="1" operator="lessThan">
      <formula>10000</formula>
    </cfRule>
  </conditionalFormatting>
  <conditionalFormatting sqref="D6:D22 E7:E21">
    <cfRule type="cellIs" dxfId="1" priority="2" stopIfTrue="1" operator="greaterThanOrEqual">
      <formula>10</formula>
    </cfRule>
    <cfRule type="cellIs" dxfId="0" priority="3" stopIfTrue="1" operator="between">
      <formula>9.99</formula>
      <formula>9</formula>
    </cfRule>
  </conditionalFormatting>
  <pageMargins left="0.25" right="0.27" top="1.01" bottom="0.4" header="0" footer="0"/>
  <pageSetup scale="95" orientation="landscape" r:id="rId1"/>
  <headerFooter alignWithMargins="0">
    <oddHeader>&amp;CPUBLICACION DE LA RAZÓN DE  ENDEUDAMIENTO Y NIVEL PATRIMONIAL
DE LOS AGENTES ADMINISTRADORES DE MUTUOS HIPOTECARIOS ENDOSABLES 
PERIODO 
DICIEMBRE 2009 - MARZO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F5" workbookViewId="0">
      <selection activeCell="J18" sqref="J18"/>
    </sheetView>
  </sheetViews>
  <sheetFormatPr baseColWidth="10" defaultRowHeight="12.75" x14ac:dyDescent="0.2"/>
  <cols>
    <col min="1" max="1" width="13" bestFit="1" customWidth="1"/>
    <col min="2" max="2" width="14.42578125" bestFit="1" customWidth="1"/>
    <col min="3" max="3" width="13.85546875" style="4" bestFit="1" customWidth="1"/>
    <col min="4" max="4" width="13.140625" style="4" bestFit="1" customWidth="1"/>
    <col min="5" max="5" width="12.7109375" bestFit="1" customWidth="1"/>
    <col min="6" max="6" width="12.28515625" bestFit="1" customWidth="1"/>
    <col min="7" max="7" width="68.28515625" style="30" bestFit="1" customWidth="1"/>
    <col min="8" max="8" width="11.42578125" style="2"/>
    <col min="9" max="9" width="12.28515625" bestFit="1" customWidth="1"/>
    <col min="12" max="12" width="14" bestFit="1" customWidth="1"/>
    <col min="13" max="13" width="15.7109375" bestFit="1" customWidth="1"/>
  </cols>
  <sheetData>
    <row r="1" spans="1:15" x14ac:dyDescent="0.2">
      <c r="C1" s="29" t="s">
        <v>30</v>
      </c>
      <c r="D1" s="29" t="s">
        <v>31</v>
      </c>
      <c r="O1" t="s">
        <v>47</v>
      </c>
    </row>
    <row r="2" spans="1:15" x14ac:dyDescent="0.2">
      <c r="A2" s="1" t="s">
        <v>0</v>
      </c>
      <c r="B2" s="1" t="s">
        <v>1</v>
      </c>
      <c r="C2" s="3" t="s">
        <v>2</v>
      </c>
      <c r="D2" s="3" t="s">
        <v>3</v>
      </c>
      <c r="E2" s="31" t="s">
        <v>28</v>
      </c>
      <c r="F2" s="31" t="s">
        <v>29</v>
      </c>
      <c r="G2" s="32" t="s">
        <v>44</v>
      </c>
      <c r="H2" s="33" t="s">
        <v>43</v>
      </c>
      <c r="I2" s="31" t="s">
        <v>31</v>
      </c>
      <c r="J2" s="31" t="s">
        <v>45</v>
      </c>
      <c r="K2" s="31" t="s">
        <v>46</v>
      </c>
      <c r="L2" s="31" t="s">
        <v>50</v>
      </c>
      <c r="M2" s="31" t="s">
        <v>49</v>
      </c>
    </row>
    <row r="3" spans="1:15" x14ac:dyDescent="0.2">
      <c r="A3" s="76">
        <v>70016160</v>
      </c>
      <c r="B3" s="76">
        <v>200912</v>
      </c>
      <c r="C3" s="76">
        <v>274337635</v>
      </c>
      <c r="D3" s="76">
        <v>104784927</v>
      </c>
      <c r="E3" s="76" t="str">
        <f t="shared" ref="E3:E17" si="0">MID(B3,1,4)</f>
        <v>2009</v>
      </c>
      <c r="F3" s="76" t="s">
        <v>56</v>
      </c>
      <c r="G3" s="76" t="s">
        <v>57</v>
      </c>
      <c r="H3" s="77">
        <f>+C3/D3</f>
        <v>2.6181020768378263</v>
      </c>
      <c r="I3" s="78">
        <f t="shared" ref="I3:I18" si="1">+D3</f>
        <v>104784927</v>
      </c>
      <c r="J3" s="79">
        <v>20942.88</v>
      </c>
      <c r="K3" s="80">
        <f t="shared" ref="K3:K18" si="2">(+I3/J3)*1000</f>
        <v>5003367.5884119086</v>
      </c>
      <c r="L3" s="85">
        <f>SUM(K3:K17)</f>
        <v>26257120.749390721</v>
      </c>
      <c r="M3" s="84">
        <f>SUMPRODUCT(H3:H17,I3:I17)/SUM(I3:I17)</f>
        <v>1.7174116556074899</v>
      </c>
      <c r="N3" s="4"/>
    </row>
    <row r="4" spans="1:15" x14ac:dyDescent="0.2">
      <c r="A4" s="76">
        <v>81826800</v>
      </c>
      <c r="B4" s="76">
        <v>200912</v>
      </c>
      <c r="C4" s="76">
        <v>587839343</v>
      </c>
      <c r="D4" s="76">
        <v>417220126</v>
      </c>
      <c r="E4" s="76" t="str">
        <f t="shared" si="0"/>
        <v>2009</v>
      </c>
      <c r="F4" s="76" t="s">
        <v>56</v>
      </c>
      <c r="G4" s="76" t="s">
        <v>58</v>
      </c>
      <c r="H4" s="77">
        <f>+C4/D4</f>
        <v>1.4089429209366569</v>
      </c>
      <c r="I4" s="78">
        <f t="shared" si="1"/>
        <v>417220126</v>
      </c>
      <c r="J4" s="79">
        <v>20942.88</v>
      </c>
      <c r="K4" s="80">
        <f t="shared" si="2"/>
        <v>19921812.377285264</v>
      </c>
      <c r="L4" s="86"/>
      <c r="N4" s="4"/>
    </row>
    <row r="5" spans="1:15" x14ac:dyDescent="0.2">
      <c r="A5" s="81">
        <v>96538310</v>
      </c>
      <c r="B5" s="81">
        <v>200912</v>
      </c>
      <c r="C5" s="81">
        <v>11366307</v>
      </c>
      <c r="D5" s="81">
        <v>1915431</v>
      </c>
      <c r="E5" s="81" t="str">
        <f t="shared" si="0"/>
        <v>2009</v>
      </c>
      <c r="F5" s="81" t="s">
        <v>56</v>
      </c>
      <c r="G5" s="82" t="s">
        <v>15</v>
      </c>
      <c r="H5" s="77">
        <f>+C5/D5</f>
        <v>5.934072801369509</v>
      </c>
      <c r="I5" s="78">
        <f t="shared" si="1"/>
        <v>1915431</v>
      </c>
      <c r="J5" s="79">
        <v>20942.88</v>
      </c>
      <c r="K5" s="80">
        <f t="shared" si="2"/>
        <v>91459.770575966628</v>
      </c>
      <c r="L5" s="86"/>
      <c r="N5" s="4"/>
    </row>
    <row r="6" spans="1:15" x14ac:dyDescent="0.2">
      <c r="A6" s="81">
        <v>96539080</v>
      </c>
      <c r="B6" s="81">
        <v>200912</v>
      </c>
      <c r="C6" s="81">
        <v>4393510</v>
      </c>
      <c r="D6" s="81">
        <v>2735674</v>
      </c>
      <c r="E6" s="81" t="str">
        <f t="shared" si="0"/>
        <v>2009</v>
      </c>
      <c r="F6" s="81" t="s">
        <v>56</v>
      </c>
      <c r="G6" s="82" t="s">
        <v>32</v>
      </c>
      <c r="H6" s="77">
        <f>+C6/D6</f>
        <v>1.6060064174313167</v>
      </c>
      <c r="I6" s="78">
        <f t="shared" si="1"/>
        <v>2735674</v>
      </c>
      <c r="J6" s="79">
        <v>20942.88</v>
      </c>
      <c r="K6" s="80">
        <f t="shared" si="2"/>
        <v>130625.49181392435</v>
      </c>
      <c r="L6" s="86"/>
      <c r="N6" s="4"/>
    </row>
    <row r="7" spans="1:15" x14ac:dyDescent="0.2">
      <c r="A7" s="81">
        <v>96542350</v>
      </c>
      <c r="B7" s="81">
        <v>200912</v>
      </c>
      <c r="C7" s="81">
        <v>12824275</v>
      </c>
      <c r="D7" s="81">
        <v>4833785</v>
      </c>
      <c r="E7" s="81" t="str">
        <f t="shared" si="0"/>
        <v>2009</v>
      </c>
      <c r="F7" s="81" t="s">
        <v>56</v>
      </c>
      <c r="G7" s="82" t="s">
        <v>33</v>
      </c>
      <c r="H7" s="77">
        <f t="shared" ref="H7:H17" si="3">+C7/D7</f>
        <v>2.6530503528808169</v>
      </c>
      <c r="I7" s="78">
        <f t="shared" si="1"/>
        <v>4833785</v>
      </c>
      <c r="J7" s="79">
        <v>20942.88</v>
      </c>
      <c r="K7" s="80">
        <f t="shared" si="2"/>
        <v>230808.03595303034</v>
      </c>
      <c r="L7" s="86"/>
      <c r="N7" s="4"/>
    </row>
    <row r="8" spans="1:15" x14ac:dyDescent="0.2">
      <c r="A8" s="81">
        <v>96546470</v>
      </c>
      <c r="B8" s="81">
        <v>200912</v>
      </c>
      <c r="C8" s="81">
        <v>10841553</v>
      </c>
      <c r="D8" s="81">
        <v>3423072</v>
      </c>
      <c r="E8" s="81" t="str">
        <f t="shared" si="0"/>
        <v>2009</v>
      </c>
      <c r="F8" s="81" t="s">
        <v>56</v>
      </c>
      <c r="G8" s="82" t="s">
        <v>34</v>
      </c>
      <c r="H8" s="77">
        <f t="shared" si="3"/>
        <v>3.1671998135008552</v>
      </c>
      <c r="I8" s="78">
        <f t="shared" si="1"/>
        <v>3423072</v>
      </c>
      <c r="J8" s="79">
        <v>20942.88</v>
      </c>
      <c r="K8" s="80">
        <f t="shared" si="2"/>
        <v>163448.00715087896</v>
      </c>
      <c r="L8" s="86"/>
      <c r="N8" s="4"/>
    </row>
    <row r="9" spans="1:15" x14ac:dyDescent="0.2">
      <c r="A9" s="81">
        <v>96559030</v>
      </c>
      <c r="B9" s="81">
        <v>200912</v>
      </c>
      <c r="C9" s="81">
        <v>9045803</v>
      </c>
      <c r="D9" s="81">
        <v>998878</v>
      </c>
      <c r="E9" s="81" t="str">
        <f t="shared" si="0"/>
        <v>2009</v>
      </c>
      <c r="F9" s="81" t="s">
        <v>56</v>
      </c>
      <c r="G9" s="82" t="s">
        <v>35</v>
      </c>
      <c r="H9" s="77">
        <f t="shared" si="3"/>
        <v>9.0559637913739213</v>
      </c>
      <c r="I9" s="78">
        <f t="shared" si="1"/>
        <v>998878</v>
      </c>
      <c r="J9" s="79">
        <v>20942.88</v>
      </c>
      <c r="K9" s="80">
        <f t="shared" si="2"/>
        <v>47695.350400708972</v>
      </c>
      <c r="L9" s="86"/>
      <c r="N9" s="4"/>
    </row>
    <row r="10" spans="1:15" x14ac:dyDescent="0.2">
      <c r="A10" s="81">
        <v>96656420</v>
      </c>
      <c r="B10" s="81">
        <v>200912</v>
      </c>
      <c r="C10" s="81">
        <v>5642213</v>
      </c>
      <c r="D10" s="81">
        <v>2409533</v>
      </c>
      <c r="E10" s="81" t="str">
        <f t="shared" si="0"/>
        <v>2009</v>
      </c>
      <c r="F10" s="81" t="s">
        <v>56</v>
      </c>
      <c r="G10" s="82" t="s">
        <v>36</v>
      </c>
      <c r="H10" s="77">
        <f t="shared" si="3"/>
        <v>2.341620969706578</v>
      </c>
      <c r="I10" s="78">
        <f t="shared" si="1"/>
        <v>2409533</v>
      </c>
      <c r="J10" s="79">
        <v>20942.88</v>
      </c>
      <c r="K10" s="80">
        <f t="shared" si="2"/>
        <v>115052.60976522809</v>
      </c>
      <c r="L10" s="86"/>
      <c r="N10" s="4"/>
    </row>
    <row r="11" spans="1:15" x14ac:dyDescent="0.2">
      <c r="A11" s="81">
        <v>96722710</v>
      </c>
      <c r="B11" s="81">
        <v>200912</v>
      </c>
      <c r="C11" s="81">
        <v>348157</v>
      </c>
      <c r="D11" s="81">
        <v>460415</v>
      </c>
      <c r="E11" s="81" t="str">
        <f t="shared" si="0"/>
        <v>2009</v>
      </c>
      <c r="F11" s="81" t="s">
        <v>56</v>
      </c>
      <c r="G11" s="83" t="s">
        <v>37</v>
      </c>
      <c r="H11" s="77">
        <f t="shared" si="3"/>
        <v>0.75618083685370807</v>
      </c>
      <c r="I11" s="78">
        <f t="shared" si="1"/>
        <v>460415</v>
      </c>
      <c r="J11" s="79">
        <v>20942.88</v>
      </c>
      <c r="K11" s="80">
        <f t="shared" si="2"/>
        <v>21984.321163087403</v>
      </c>
      <c r="L11" s="86"/>
      <c r="N11" s="4"/>
    </row>
    <row r="12" spans="1:15" x14ac:dyDescent="0.2">
      <c r="A12" s="81">
        <v>96777060</v>
      </c>
      <c r="B12" s="81">
        <v>200912</v>
      </c>
      <c r="C12" s="81">
        <v>6262335</v>
      </c>
      <c r="D12" s="81">
        <v>5175316</v>
      </c>
      <c r="E12" s="81" t="str">
        <f t="shared" si="0"/>
        <v>2009</v>
      </c>
      <c r="F12" s="81" t="s">
        <v>56</v>
      </c>
      <c r="G12" s="83" t="s">
        <v>38</v>
      </c>
      <c r="H12" s="77">
        <f t="shared" si="3"/>
        <v>1.2100391550970029</v>
      </c>
      <c r="I12" s="78">
        <f t="shared" si="1"/>
        <v>5175316</v>
      </c>
      <c r="J12" s="79">
        <v>20942.88</v>
      </c>
      <c r="K12" s="80">
        <f t="shared" si="2"/>
        <v>247115.77395277057</v>
      </c>
      <c r="L12" s="86"/>
      <c r="N12" s="4"/>
    </row>
    <row r="13" spans="1:15" x14ac:dyDescent="0.2">
      <c r="A13" s="81">
        <v>96778070</v>
      </c>
      <c r="B13" s="81">
        <v>200912</v>
      </c>
      <c r="C13" s="81">
        <v>2278655</v>
      </c>
      <c r="D13" s="81">
        <v>887632</v>
      </c>
      <c r="E13" s="81" t="str">
        <f t="shared" si="0"/>
        <v>2009</v>
      </c>
      <c r="F13" s="81" t="s">
        <v>56</v>
      </c>
      <c r="G13" s="83" t="s">
        <v>39</v>
      </c>
      <c r="H13" s="77">
        <f t="shared" si="3"/>
        <v>2.5671167781242676</v>
      </c>
      <c r="I13" s="78">
        <f t="shared" si="1"/>
        <v>887632</v>
      </c>
      <c r="J13" s="79">
        <v>20942.88</v>
      </c>
      <c r="K13" s="80">
        <f t="shared" si="2"/>
        <v>42383.473524176232</v>
      </c>
      <c r="L13" s="86"/>
      <c r="N13" s="4"/>
    </row>
    <row r="14" spans="1:15" x14ac:dyDescent="0.2">
      <c r="A14" s="81">
        <v>96781330</v>
      </c>
      <c r="B14" s="81">
        <v>200912</v>
      </c>
      <c r="C14" s="81">
        <v>152048</v>
      </c>
      <c r="D14" s="81">
        <v>876478</v>
      </c>
      <c r="E14" s="81" t="str">
        <f t="shared" si="0"/>
        <v>2009</v>
      </c>
      <c r="F14" s="81" t="s">
        <v>56</v>
      </c>
      <c r="G14" s="83" t="s">
        <v>40</v>
      </c>
      <c r="H14" s="77">
        <f t="shared" si="3"/>
        <v>0.17347611691337375</v>
      </c>
      <c r="I14" s="78">
        <f t="shared" si="1"/>
        <v>876478</v>
      </c>
      <c r="J14" s="79">
        <v>20942.88</v>
      </c>
      <c r="K14" s="80">
        <f t="shared" si="2"/>
        <v>41850.882018136952</v>
      </c>
      <c r="L14" s="86"/>
      <c r="N14" s="4"/>
    </row>
    <row r="15" spans="1:15" x14ac:dyDescent="0.2">
      <c r="A15" s="81">
        <v>96786870</v>
      </c>
      <c r="B15" s="81">
        <v>200912</v>
      </c>
      <c r="C15" s="81">
        <v>4360159</v>
      </c>
      <c r="D15" s="81">
        <v>623350</v>
      </c>
      <c r="E15" s="81" t="str">
        <f t="shared" si="0"/>
        <v>2009</v>
      </c>
      <c r="F15" s="81" t="s">
        <v>56</v>
      </c>
      <c r="G15" s="83" t="s">
        <v>41</v>
      </c>
      <c r="H15" s="77">
        <f t="shared" si="3"/>
        <v>6.9947204620197319</v>
      </c>
      <c r="I15" s="78">
        <f t="shared" si="1"/>
        <v>623350</v>
      </c>
      <c r="J15" s="79">
        <v>20942.88</v>
      </c>
      <c r="K15" s="80">
        <f t="shared" si="2"/>
        <v>29764.292208139472</v>
      </c>
      <c r="L15" s="86"/>
      <c r="N15" s="4"/>
    </row>
    <row r="16" spans="1:15" x14ac:dyDescent="0.2">
      <c r="A16" s="81">
        <v>96795510</v>
      </c>
      <c r="B16" s="81">
        <v>200912</v>
      </c>
      <c r="C16" s="81">
        <v>576869</v>
      </c>
      <c r="D16" s="81">
        <v>437492</v>
      </c>
      <c r="E16" s="81" t="str">
        <f t="shared" si="0"/>
        <v>2009</v>
      </c>
      <c r="F16" s="81" t="s">
        <v>56</v>
      </c>
      <c r="G16" s="83" t="s">
        <v>12</v>
      </c>
      <c r="H16" s="77">
        <f t="shared" si="3"/>
        <v>1.3185818254962376</v>
      </c>
      <c r="I16" s="78">
        <f t="shared" si="1"/>
        <v>437492</v>
      </c>
      <c r="J16" s="79">
        <v>20942.88</v>
      </c>
      <c r="K16" s="80">
        <f t="shared" si="2"/>
        <v>20889.772562321894</v>
      </c>
      <c r="L16" s="86"/>
    </row>
    <row r="17" spans="1:13" x14ac:dyDescent="0.2">
      <c r="A17" s="81">
        <v>99514870</v>
      </c>
      <c r="B17" s="81">
        <v>200912</v>
      </c>
      <c r="C17" s="81">
        <v>14135342</v>
      </c>
      <c r="D17" s="81">
        <v>3117620</v>
      </c>
      <c r="E17" s="81" t="str">
        <f t="shared" si="0"/>
        <v>2009</v>
      </c>
      <c r="F17" s="81" t="s">
        <v>56</v>
      </c>
      <c r="G17" s="83" t="s">
        <v>42</v>
      </c>
      <c r="H17" s="77">
        <f t="shared" si="3"/>
        <v>4.5340169744869483</v>
      </c>
      <c r="I17" s="78">
        <f t="shared" si="1"/>
        <v>3117620</v>
      </c>
      <c r="J17" s="79">
        <v>20942.88</v>
      </c>
      <c r="K17" s="80">
        <f t="shared" si="2"/>
        <v>148863.00260518133</v>
      </c>
      <c r="L17" s="86"/>
    </row>
    <row r="18" spans="1:13" x14ac:dyDescent="0.2">
      <c r="A18" s="59">
        <v>70016160</v>
      </c>
      <c r="B18" s="59">
        <v>201003</v>
      </c>
      <c r="C18" s="59">
        <v>266328761</v>
      </c>
      <c r="D18" s="59">
        <v>106598291</v>
      </c>
      <c r="E18" s="59" t="str">
        <f t="shared" ref="E18:E32" si="4">MID(B18,1,4)</f>
        <v>2010</v>
      </c>
      <c r="F18" s="59" t="s">
        <v>64</v>
      </c>
      <c r="G18" s="58" t="s">
        <v>57</v>
      </c>
      <c r="H18" s="34">
        <f>+C18/D18</f>
        <v>2.498433685020335</v>
      </c>
      <c r="I18" s="35">
        <f t="shared" si="1"/>
        <v>106598291</v>
      </c>
      <c r="J18" s="60">
        <v>20998.52</v>
      </c>
      <c r="K18" s="61">
        <f t="shared" si="2"/>
        <v>5076466.8652838394</v>
      </c>
      <c r="L18" s="85">
        <f>SUM(K18:K32)</f>
        <v>27141593.78851461</v>
      </c>
      <c r="M18" s="84">
        <f>SUMPRODUCT(H18:H32,I18:I32)/SUM(I18:I32)</f>
        <v>1.5177650489978389</v>
      </c>
    </row>
    <row r="19" spans="1:13" x14ac:dyDescent="0.2">
      <c r="A19" s="59">
        <v>81826800</v>
      </c>
      <c r="B19" s="59">
        <v>201003</v>
      </c>
      <c r="C19" s="59">
        <v>539865495</v>
      </c>
      <c r="D19" s="59">
        <v>435118396</v>
      </c>
      <c r="E19" s="59" t="str">
        <f t="shared" si="4"/>
        <v>2010</v>
      </c>
      <c r="F19" s="59" t="s">
        <v>64</v>
      </c>
      <c r="G19" s="58" t="s">
        <v>58</v>
      </c>
      <c r="H19" s="34">
        <f t="shared" ref="H19:H32" si="5">+C19/D19</f>
        <v>1.2407324074618074</v>
      </c>
      <c r="I19" s="35">
        <f t="shared" ref="I19:I32" si="6">+D19</f>
        <v>435118396</v>
      </c>
      <c r="J19" s="60">
        <v>20998.52</v>
      </c>
      <c r="K19" s="61">
        <f t="shared" ref="K19:K32" si="7">(+I19/J19)*1000</f>
        <v>20721383.983252153</v>
      </c>
    </row>
    <row r="20" spans="1:13" x14ac:dyDescent="0.2">
      <c r="A20" s="59">
        <v>96538310</v>
      </c>
      <c r="B20" s="59">
        <v>201003</v>
      </c>
      <c r="C20" s="59">
        <v>6370246</v>
      </c>
      <c r="D20" s="59">
        <v>1902863</v>
      </c>
      <c r="E20" s="59" t="str">
        <f t="shared" si="4"/>
        <v>2010</v>
      </c>
      <c r="F20" s="59" t="s">
        <v>64</v>
      </c>
      <c r="G20" s="87" t="s">
        <v>15</v>
      </c>
      <c r="H20" s="34">
        <f t="shared" si="5"/>
        <v>3.347716572343884</v>
      </c>
      <c r="I20" s="35">
        <f t="shared" si="6"/>
        <v>1902863</v>
      </c>
      <c r="J20" s="60">
        <v>20998.52</v>
      </c>
      <c r="K20" s="61">
        <f t="shared" si="7"/>
        <v>90618.910285105812</v>
      </c>
    </row>
    <row r="21" spans="1:13" x14ac:dyDescent="0.2">
      <c r="A21" s="59">
        <v>96539080</v>
      </c>
      <c r="B21" s="59">
        <v>201003</v>
      </c>
      <c r="C21" s="59">
        <v>3065133</v>
      </c>
      <c r="D21" s="59">
        <v>2596694</v>
      </c>
      <c r="E21" s="59" t="str">
        <f t="shared" si="4"/>
        <v>2010</v>
      </c>
      <c r="F21" s="59" t="s">
        <v>64</v>
      </c>
      <c r="G21" s="87" t="s">
        <v>32</v>
      </c>
      <c r="H21" s="34">
        <f t="shared" si="5"/>
        <v>1.1803982294409738</v>
      </c>
      <c r="I21" s="35">
        <f t="shared" si="6"/>
        <v>2596694</v>
      </c>
      <c r="J21" s="60">
        <v>20998.52</v>
      </c>
      <c r="K21" s="61">
        <f t="shared" si="7"/>
        <v>123660.81038092209</v>
      </c>
    </row>
    <row r="22" spans="1:13" x14ac:dyDescent="0.2">
      <c r="A22" s="59">
        <v>96542350</v>
      </c>
      <c r="B22" s="59">
        <v>201003</v>
      </c>
      <c r="C22" s="59">
        <v>7761531</v>
      </c>
      <c r="D22" s="59">
        <v>5101248</v>
      </c>
      <c r="E22" s="59" t="str">
        <f t="shared" si="4"/>
        <v>2010</v>
      </c>
      <c r="F22" s="59" t="s">
        <v>64</v>
      </c>
      <c r="G22" s="87" t="s">
        <v>33</v>
      </c>
      <c r="H22" s="34">
        <f t="shared" si="5"/>
        <v>1.5214965043848094</v>
      </c>
      <c r="I22" s="35">
        <f t="shared" si="6"/>
        <v>5101248</v>
      </c>
      <c r="J22" s="60">
        <v>20998.52</v>
      </c>
      <c r="K22" s="61">
        <f t="shared" si="7"/>
        <v>242933.69246975501</v>
      </c>
    </row>
    <row r="23" spans="1:13" x14ac:dyDescent="0.2">
      <c r="A23" s="59">
        <v>96546470</v>
      </c>
      <c r="B23" s="59">
        <v>201003</v>
      </c>
      <c r="C23" s="59">
        <v>9663224</v>
      </c>
      <c r="D23" s="59">
        <v>3394302</v>
      </c>
      <c r="E23" s="59" t="str">
        <f t="shared" si="4"/>
        <v>2010</v>
      </c>
      <c r="F23" s="59" t="s">
        <v>64</v>
      </c>
      <c r="G23" s="87" t="s">
        <v>34</v>
      </c>
      <c r="H23" s="34">
        <f t="shared" si="5"/>
        <v>2.8468957682610445</v>
      </c>
      <c r="I23" s="35">
        <f t="shared" si="6"/>
        <v>3394302</v>
      </c>
      <c r="J23" s="60">
        <v>20998.52</v>
      </c>
      <c r="K23" s="61">
        <f t="shared" si="7"/>
        <v>161644.82068260049</v>
      </c>
    </row>
    <row r="24" spans="1:13" x14ac:dyDescent="0.2">
      <c r="A24" s="59">
        <v>96559030</v>
      </c>
      <c r="B24" s="59">
        <v>201003</v>
      </c>
      <c r="C24" s="59">
        <v>8126985</v>
      </c>
      <c r="D24" s="59">
        <v>1005494</v>
      </c>
      <c r="E24" s="59" t="str">
        <f t="shared" si="4"/>
        <v>2010</v>
      </c>
      <c r="F24" s="59" t="s">
        <v>64</v>
      </c>
      <c r="G24" s="87" t="s">
        <v>35</v>
      </c>
      <c r="H24" s="34">
        <f t="shared" si="5"/>
        <v>8.0825793092748448</v>
      </c>
      <c r="I24" s="35">
        <f t="shared" si="6"/>
        <v>1005494</v>
      </c>
      <c r="J24" s="60">
        <v>20998.52</v>
      </c>
      <c r="K24" s="61">
        <f t="shared" si="7"/>
        <v>47884.041351485721</v>
      </c>
    </row>
    <row r="25" spans="1:13" x14ac:dyDescent="0.2">
      <c r="A25" s="59">
        <v>96656420</v>
      </c>
      <c r="B25" s="59">
        <v>201003</v>
      </c>
      <c r="C25" s="59">
        <v>2157355</v>
      </c>
      <c r="D25" s="59">
        <v>2431801</v>
      </c>
      <c r="E25" s="59" t="str">
        <f t="shared" si="4"/>
        <v>2010</v>
      </c>
      <c r="F25" s="59" t="s">
        <v>64</v>
      </c>
      <c r="G25" s="87" t="s">
        <v>36</v>
      </c>
      <c r="H25" s="34">
        <f t="shared" si="5"/>
        <v>0.88714290355172976</v>
      </c>
      <c r="I25" s="35">
        <f t="shared" si="6"/>
        <v>2431801</v>
      </c>
      <c r="J25" s="60">
        <v>20998.52</v>
      </c>
      <c r="K25" s="61">
        <f t="shared" si="7"/>
        <v>115808.2093404678</v>
      </c>
    </row>
    <row r="26" spans="1:13" x14ac:dyDescent="0.2">
      <c r="A26" s="59">
        <v>96722710</v>
      </c>
      <c r="B26" s="59">
        <v>201003</v>
      </c>
      <c r="C26" s="59">
        <v>308260</v>
      </c>
      <c r="D26" s="59">
        <v>475456</v>
      </c>
      <c r="E26" s="59" t="str">
        <f t="shared" si="4"/>
        <v>2010</v>
      </c>
      <c r="F26" s="59" t="s">
        <v>64</v>
      </c>
      <c r="G26" s="88" t="s">
        <v>37</v>
      </c>
      <c r="H26" s="34">
        <f t="shared" si="5"/>
        <v>0.64834600888410288</v>
      </c>
      <c r="I26" s="35">
        <f t="shared" si="6"/>
        <v>475456</v>
      </c>
      <c r="J26" s="60">
        <v>20998.52</v>
      </c>
      <c r="K26" s="61">
        <f t="shared" si="7"/>
        <v>22642.357651872608</v>
      </c>
    </row>
    <row r="27" spans="1:13" x14ac:dyDescent="0.2">
      <c r="A27" s="59">
        <v>96777060</v>
      </c>
      <c r="B27" s="59">
        <v>201003</v>
      </c>
      <c r="C27" s="59">
        <v>5433900</v>
      </c>
      <c r="D27" s="59">
        <v>5185004</v>
      </c>
      <c r="E27" s="59" t="str">
        <f t="shared" si="4"/>
        <v>2010</v>
      </c>
      <c r="F27" s="59" t="s">
        <v>64</v>
      </c>
      <c r="G27" s="88" t="s">
        <v>38</v>
      </c>
      <c r="H27" s="34">
        <f t="shared" si="5"/>
        <v>1.0480030487922478</v>
      </c>
      <c r="I27" s="35">
        <f t="shared" si="6"/>
        <v>5185004</v>
      </c>
      <c r="J27" s="60">
        <v>20998.52</v>
      </c>
      <c r="K27" s="61">
        <f t="shared" si="7"/>
        <v>246922.35452784292</v>
      </c>
    </row>
    <row r="28" spans="1:13" x14ac:dyDescent="0.2">
      <c r="A28" s="59">
        <v>96778070</v>
      </c>
      <c r="B28" s="59">
        <v>201003</v>
      </c>
      <c r="C28" s="59">
        <v>2464413</v>
      </c>
      <c r="D28" s="59">
        <v>930057</v>
      </c>
      <c r="E28" s="59" t="str">
        <f t="shared" si="4"/>
        <v>2010</v>
      </c>
      <c r="F28" s="59" t="s">
        <v>64</v>
      </c>
      <c r="G28" s="88" t="s">
        <v>39</v>
      </c>
      <c r="H28" s="34">
        <f t="shared" si="5"/>
        <v>2.6497440479454486</v>
      </c>
      <c r="I28" s="35">
        <f t="shared" si="6"/>
        <v>930057</v>
      </c>
      <c r="J28" s="60">
        <v>20998.52</v>
      </c>
      <c r="K28" s="61">
        <f t="shared" si="7"/>
        <v>44291.550071147867</v>
      </c>
    </row>
    <row r="29" spans="1:13" x14ac:dyDescent="0.2">
      <c r="A29" s="59">
        <v>96781330</v>
      </c>
      <c r="B29" s="59">
        <v>201003</v>
      </c>
      <c r="C29" s="59">
        <v>93314</v>
      </c>
      <c r="D29" s="59">
        <v>845365</v>
      </c>
      <c r="E29" s="59" t="str">
        <f t="shared" si="4"/>
        <v>2010</v>
      </c>
      <c r="F29" s="59" t="s">
        <v>64</v>
      </c>
      <c r="G29" s="88" t="s">
        <v>40</v>
      </c>
      <c r="H29" s="34">
        <f t="shared" si="5"/>
        <v>0.11038308896157281</v>
      </c>
      <c r="I29" s="35">
        <f t="shared" si="6"/>
        <v>845365</v>
      </c>
      <c r="J29" s="60">
        <v>20998.52</v>
      </c>
      <c r="K29" s="61">
        <f t="shared" si="7"/>
        <v>40258.313443042651</v>
      </c>
    </row>
    <row r="30" spans="1:13" x14ac:dyDescent="0.2">
      <c r="A30" s="59">
        <v>96786870</v>
      </c>
      <c r="B30" s="59">
        <v>201003</v>
      </c>
      <c r="C30" s="59">
        <v>1289542</v>
      </c>
      <c r="D30" s="59">
        <v>621129</v>
      </c>
      <c r="E30" s="59" t="str">
        <f t="shared" si="4"/>
        <v>2010</v>
      </c>
      <c r="F30" s="59" t="s">
        <v>64</v>
      </c>
      <c r="G30" s="88" t="s">
        <v>41</v>
      </c>
      <c r="H30" s="34">
        <f t="shared" si="5"/>
        <v>2.0761258933329469</v>
      </c>
      <c r="I30" s="35">
        <f t="shared" si="6"/>
        <v>621129</v>
      </c>
      <c r="J30" s="60">
        <v>20998.52</v>
      </c>
      <c r="K30" s="61">
        <f t="shared" si="7"/>
        <v>29579.656090048251</v>
      </c>
    </row>
    <row r="31" spans="1:13" x14ac:dyDescent="0.2">
      <c r="A31" s="59">
        <v>96795510</v>
      </c>
      <c r="B31" s="59">
        <v>201003</v>
      </c>
      <c r="C31" s="59">
        <v>676158</v>
      </c>
      <c r="D31" s="59">
        <v>415908</v>
      </c>
      <c r="E31" s="59" t="str">
        <f t="shared" si="4"/>
        <v>2010</v>
      </c>
      <c r="F31" s="59" t="s">
        <v>64</v>
      </c>
      <c r="G31" s="88" t="s">
        <v>12</v>
      </c>
      <c r="H31" s="34">
        <f t="shared" si="5"/>
        <v>1.6257393462015639</v>
      </c>
      <c r="I31" s="35">
        <f t="shared" si="6"/>
        <v>415908</v>
      </c>
      <c r="J31" s="60">
        <v>20998.52</v>
      </c>
      <c r="K31" s="61">
        <f t="shared" si="7"/>
        <v>19806.538746540231</v>
      </c>
      <c r="L31" s="86"/>
    </row>
    <row r="32" spans="1:13" x14ac:dyDescent="0.2">
      <c r="A32" s="59">
        <v>99514870</v>
      </c>
      <c r="B32" s="59">
        <v>201003</v>
      </c>
      <c r="C32" s="59">
        <v>11420526</v>
      </c>
      <c r="D32" s="59">
        <v>3311292</v>
      </c>
      <c r="E32" s="59" t="str">
        <f t="shared" si="4"/>
        <v>2010</v>
      </c>
      <c r="F32" s="59" t="s">
        <v>64</v>
      </c>
      <c r="G32" s="88" t="s">
        <v>42</v>
      </c>
      <c r="H32" s="34">
        <f t="shared" si="5"/>
        <v>3.4489637277533967</v>
      </c>
      <c r="I32" s="35">
        <f t="shared" si="6"/>
        <v>3311292</v>
      </c>
      <c r="J32" s="60">
        <v>20998.52</v>
      </c>
      <c r="K32" s="61">
        <f t="shared" si="7"/>
        <v>157691.6849377956</v>
      </c>
    </row>
    <row r="34" spans="1:3" x14ac:dyDescent="0.2">
      <c r="A34" s="1"/>
      <c r="B34" s="1"/>
      <c r="C34" s="1"/>
    </row>
    <row r="35" spans="1:3" x14ac:dyDescent="0.2">
      <c r="C35"/>
    </row>
    <row r="36" spans="1:3" x14ac:dyDescent="0.2">
      <c r="C36"/>
    </row>
    <row r="37" spans="1:3" x14ac:dyDescent="0.2">
      <c r="C37"/>
    </row>
    <row r="38" spans="1:3" x14ac:dyDescent="0.2">
      <c r="C38"/>
    </row>
    <row r="39" spans="1:3" x14ac:dyDescent="0.2">
      <c r="C39"/>
    </row>
    <row r="40" spans="1:3" x14ac:dyDescent="0.2">
      <c r="C40"/>
    </row>
    <row r="41" spans="1:3" x14ac:dyDescent="0.2">
      <c r="C41"/>
    </row>
    <row r="42" spans="1:3" x14ac:dyDescent="0.2">
      <c r="C42"/>
    </row>
    <row r="43" spans="1:3" x14ac:dyDescent="0.2">
      <c r="C43"/>
    </row>
    <row r="44" spans="1:3" x14ac:dyDescent="0.2">
      <c r="C44"/>
    </row>
    <row r="45" spans="1:3" x14ac:dyDescent="0.2">
      <c r="C45"/>
    </row>
    <row r="46" spans="1:3" x14ac:dyDescent="0.2">
      <c r="C46"/>
    </row>
    <row r="47" spans="1:3" x14ac:dyDescent="0.2">
      <c r="C47"/>
    </row>
    <row r="48" spans="1:3" x14ac:dyDescent="0.2">
      <c r="C48"/>
    </row>
    <row r="49" spans="3:3" x14ac:dyDescent="0.2">
      <c r="C49"/>
    </row>
  </sheetData>
  <phoneticPr fontId="11" type="noConversion"/>
  <pageMargins left="0.21" right="0.23" top="1" bottom="0.26" header="0" footer="0"/>
  <pageSetup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A3"/>
    </sheetView>
  </sheetViews>
  <sheetFormatPr baseColWidth="10" defaultRowHeight="12.75" x14ac:dyDescent="0.2"/>
  <cols>
    <col min="1" max="1" width="26.28515625" customWidth="1"/>
    <col min="2" max="2" width="68.140625" customWidth="1"/>
    <col min="3" max="3" width="3" customWidth="1"/>
    <col min="4" max="4" width="12.7109375" customWidth="1"/>
    <col min="5" max="5" width="14" customWidth="1"/>
    <col min="6" max="6" width="14.85546875" customWidth="1"/>
    <col min="7" max="7" width="14.7109375" customWidth="1"/>
  </cols>
  <sheetData>
    <row r="1" spans="1:7" x14ac:dyDescent="0.2">
      <c r="A1" s="89" t="s">
        <v>4</v>
      </c>
      <c r="B1" s="91" t="s">
        <v>52</v>
      </c>
      <c r="C1" s="135"/>
      <c r="D1" s="89" t="s">
        <v>5</v>
      </c>
      <c r="E1" s="93"/>
      <c r="F1" s="89" t="s">
        <v>6</v>
      </c>
      <c r="G1" s="93"/>
    </row>
    <row r="2" spans="1:7" x14ac:dyDescent="0.2">
      <c r="A2" s="90"/>
      <c r="B2" s="92"/>
      <c r="C2" s="135"/>
      <c r="D2" s="94"/>
      <c r="E2" s="95"/>
      <c r="F2" s="94"/>
      <c r="G2" s="95"/>
    </row>
    <row r="3" spans="1:7" x14ac:dyDescent="0.2">
      <c r="A3" s="90"/>
      <c r="B3" s="136"/>
      <c r="C3" s="137"/>
      <c r="D3" s="96">
        <v>-1</v>
      </c>
      <c r="E3" s="97"/>
      <c r="F3" s="96">
        <v>-2</v>
      </c>
      <c r="G3" s="97"/>
    </row>
    <row r="4" spans="1:7" x14ac:dyDescent="0.2">
      <c r="A4" s="138"/>
      <c r="B4" s="139"/>
      <c r="C4" s="140"/>
      <c r="D4" s="100" t="s">
        <v>7</v>
      </c>
      <c r="E4" s="101"/>
      <c r="F4" s="100" t="s">
        <v>8</v>
      </c>
      <c r="G4" s="101"/>
    </row>
    <row r="5" spans="1:7" ht="13.5" thickBot="1" x14ac:dyDescent="0.25">
      <c r="A5" s="138"/>
      <c r="B5" s="141"/>
      <c r="C5" s="140"/>
      <c r="D5" s="142" t="s">
        <v>65</v>
      </c>
      <c r="E5" s="143" t="s">
        <v>67</v>
      </c>
      <c r="F5" s="142" t="s">
        <v>65</v>
      </c>
      <c r="G5" s="143" t="s">
        <v>67</v>
      </c>
    </row>
    <row r="6" spans="1:7" x14ac:dyDescent="0.2">
      <c r="A6" s="144"/>
      <c r="B6" s="145"/>
      <c r="C6" s="106"/>
      <c r="D6" s="148"/>
      <c r="E6" s="149"/>
      <c r="F6" s="150"/>
      <c r="G6" s="149"/>
    </row>
    <row r="7" spans="1:7" x14ac:dyDescent="0.2">
      <c r="A7" s="133" t="s">
        <v>61</v>
      </c>
      <c r="B7" s="107" t="s">
        <v>57</v>
      </c>
      <c r="C7" s="106"/>
      <c r="D7" s="151">
        <v>2.498433685020335</v>
      </c>
      <c r="E7" s="151">
        <v>2.6191419362341803</v>
      </c>
      <c r="F7" s="152">
        <v>5076466.8652838394</v>
      </c>
      <c r="G7" s="152">
        <v>5090096.8108909652</v>
      </c>
    </row>
    <row r="8" spans="1:7" x14ac:dyDescent="0.2">
      <c r="A8" s="126" t="s">
        <v>60</v>
      </c>
      <c r="B8" s="134" t="s">
        <v>58</v>
      </c>
      <c r="C8" s="106"/>
      <c r="D8" s="151">
        <v>1.2407324074618074</v>
      </c>
      <c r="E8" s="151">
        <v>1.2107013267309379</v>
      </c>
      <c r="F8" s="152">
        <v>20721383.983252153</v>
      </c>
      <c r="G8" s="152">
        <v>20914748.261497885</v>
      </c>
    </row>
    <row r="9" spans="1:7" x14ac:dyDescent="0.2">
      <c r="A9" s="133" t="s">
        <v>14</v>
      </c>
      <c r="B9" s="107" t="s">
        <v>15</v>
      </c>
      <c r="C9" s="108"/>
      <c r="D9" s="151">
        <v>3.347716572343884</v>
      </c>
      <c r="E9" s="151">
        <v>2.9786378808479199</v>
      </c>
      <c r="F9" s="152">
        <v>90618.910285105812</v>
      </c>
      <c r="G9" s="152">
        <v>85926.292415489734</v>
      </c>
    </row>
    <row r="10" spans="1:7" x14ac:dyDescent="0.2">
      <c r="A10" s="126" t="s">
        <v>63</v>
      </c>
      <c r="B10" s="134" t="s">
        <v>62</v>
      </c>
      <c r="C10" s="108"/>
      <c r="D10" s="151">
        <v>1.1803982294409738</v>
      </c>
      <c r="E10" s="151">
        <v>2.1399327021087884</v>
      </c>
      <c r="F10" s="152">
        <v>123660.81038092209</v>
      </c>
      <c r="G10" s="152">
        <v>114012.53457194928</v>
      </c>
    </row>
    <row r="11" spans="1:7" x14ac:dyDescent="0.2">
      <c r="A11" s="133" t="s">
        <v>13</v>
      </c>
      <c r="B11" s="107" t="s">
        <v>33</v>
      </c>
      <c r="C11" s="108"/>
      <c r="D11" s="151">
        <v>1.5214965043848094</v>
      </c>
      <c r="E11" s="151">
        <v>0.19698215948135567</v>
      </c>
      <c r="F11" s="152">
        <v>242933.69246975501</v>
      </c>
      <c r="G11" s="152">
        <v>238369.34538745109</v>
      </c>
    </row>
    <row r="12" spans="1:7" x14ac:dyDescent="0.2">
      <c r="A12" s="126" t="s">
        <v>17</v>
      </c>
      <c r="B12" s="134" t="s">
        <v>18</v>
      </c>
      <c r="C12" s="108"/>
      <c r="D12" s="151">
        <v>2.8468957682610445</v>
      </c>
      <c r="E12" s="151">
        <v>2.8374678992070255</v>
      </c>
      <c r="F12" s="152">
        <v>161644.82068260049</v>
      </c>
      <c r="G12" s="152">
        <v>164357.16926954611</v>
      </c>
    </row>
    <row r="13" spans="1:7" x14ac:dyDescent="0.2">
      <c r="A13" s="133" t="s">
        <v>21</v>
      </c>
      <c r="B13" s="107" t="s">
        <v>35</v>
      </c>
      <c r="C13" s="108"/>
      <c r="D13" s="151">
        <v>8.0825793092748448</v>
      </c>
      <c r="E13" s="151">
        <v>8.1943667882487787</v>
      </c>
      <c r="F13" s="152">
        <v>47884.041351485721</v>
      </c>
      <c r="G13" s="152">
        <v>45180.585374320348</v>
      </c>
    </row>
    <row r="14" spans="1:7" x14ac:dyDescent="0.2">
      <c r="A14" s="126" t="s">
        <v>10</v>
      </c>
      <c r="B14" s="134" t="s">
        <v>36</v>
      </c>
      <c r="C14" s="109"/>
      <c r="D14" s="151">
        <v>0.88714290355172976</v>
      </c>
      <c r="E14" s="151">
        <v>0.49310456694164539</v>
      </c>
      <c r="F14" s="152">
        <v>115808.2093404678</v>
      </c>
      <c r="G14" s="152">
        <v>113982.34896821833</v>
      </c>
    </row>
    <row r="15" spans="1:7" x14ac:dyDescent="0.2">
      <c r="A15" s="133" t="s">
        <v>16</v>
      </c>
      <c r="B15" s="107" t="s">
        <v>37</v>
      </c>
      <c r="C15" s="109"/>
      <c r="D15" s="151">
        <v>0.64834600888410288</v>
      </c>
      <c r="E15" s="151">
        <v>0.72846689792666841</v>
      </c>
      <c r="F15" s="152">
        <v>22642.357651872608</v>
      </c>
      <c r="G15" s="152">
        <v>22379.889596154353</v>
      </c>
    </row>
    <row r="16" spans="1:7" x14ac:dyDescent="0.2">
      <c r="A16" s="126" t="s">
        <v>9</v>
      </c>
      <c r="B16" s="134" t="s">
        <v>38</v>
      </c>
      <c r="C16" s="109"/>
      <c r="D16" s="151">
        <v>1.0480030487922478</v>
      </c>
      <c r="E16" s="151">
        <v>1.2033733689834529</v>
      </c>
      <c r="F16" s="152">
        <v>246922.35452784292</v>
      </c>
      <c r="G16" s="152">
        <v>250046.45753074213</v>
      </c>
    </row>
    <row r="17" spans="1:7" x14ac:dyDescent="0.2">
      <c r="A17" s="133" t="s">
        <v>20</v>
      </c>
      <c r="B17" s="107" t="s">
        <v>39</v>
      </c>
      <c r="C17" s="109"/>
      <c r="D17" s="151">
        <v>2.6497440479454486</v>
      </c>
      <c r="E17" s="151">
        <v>2.6016169705491281</v>
      </c>
      <c r="F17" s="152">
        <v>44291.550071147867</v>
      </c>
      <c r="G17" s="152">
        <v>46290.802446543181</v>
      </c>
    </row>
    <row r="18" spans="1:7" x14ac:dyDescent="0.2">
      <c r="A18" s="126" t="s">
        <v>48</v>
      </c>
      <c r="B18" s="134" t="s">
        <v>40</v>
      </c>
      <c r="C18" s="109"/>
      <c r="D18" s="151">
        <v>0.11038308896157281</v>
      </c>
      <c r="E18" s="151">
        <v>0.18576710455076512</v>
      </c>
      <c r="F18" s="152">
        <v>40258.313443042651</v>
      </c>
      <c r="G18" s="152">
        <v>39723.877189871222</v>
      </c>
    </row>
    <row r="19" spans="1:7" x14ac:dyDescent="0.2">
      <c r="A19" s="133" t="s">
        <v>22</v>
      </c>
      <c r="B19" s="107" t="s">
        <v>41</v>
      </c>
      <c r="C19" s="109"/>
      <c r="D19" s="151">
        <v>2.0761258933329469</v>
      </c>
      <c r="E19" s="151">
        <v>2.3920220016356901</v>
      </c>
      <c r="F19" s="152">
        <v>29579.656090048251</v>
      </c>
      <c r="G19" s="152">
        <v>29411.625985276973</v>
      </c>
    </row>
    <row r="20" spans="1:7" x14ac:dyDescent="0.2">
      <c r="A20" s="126" t="s">
        <v>11</v>
      </c>
      <c r="B20" s="134" t="s">
        <v>12</v>
      </c>
      <c r="C20" s="110"/>
      <c r="D20" s="151">
        <v>1.6257393462015639</v>
      </c>
      <c r="E20" s="151">
        <v>1.7078076820587003</v>
      </c>
      <c r="F20" s="152">
        <v>19806.538746540231</v>
      </c>
      <c r="G20" s="152">
        <v>18584.663072064355</v>
      </c>
    </row>
    <row r="21" spans="1:7" x14ac:dyDescent="0.2">
      <c r="A21" s="133" t="s">
        <v>19</v>
      </c>
      <c r="B21" s="107" t="s">
        <v>42</v>
      </c>
      <c r="C21" s="109"/>
      <c r="D21" s="151">
        <v>3.4489637277533967</v>
      </c>
      <c r="E21" s="151">
        <v>3.31952568412667</v>
      </c>
      <c r="F21" s="152">
        <v>157691.6849377956</v>
      </c>
      <c r="G21" s="152">
        <v>168380.29710180472</v>
      </c>
    </row>
    <row r="22" spans="1:7" ht="13.5" thickBot="1" x14ac:dyDescent="0.25">
      <c r="A22" s="146"/>
      <c r="B22" s="147"/>
      <c r="C22" s="106"/>
      <c r="D22" s="153"/>
      <c r="E22" s="154"/>
      <c r="F22" s="155"/>
      <c r="G22" s="156"/>
    </row>
    <row r="23" spans="1:7" ht="13.5" thickBot="1" x14ac:dyDescent="0.25">
      <c r="A23" s="105"/>
      <c r="B23" s="106"/>
      <c r="C23" s="106"/>
      <c r="D23" s="106"/>
      <c r="E23" s="106"/>
      <c r="F23" s="106"/>
      <c r="G23" s="106"/>
    </row>
    <row r="24" spans="1:7" ht="13.5" thickBot="1" x14ac:dyDescent="0.25">
      <c r="A24" s="111"/>
      <c r="B24" s="112" t="s">
        <v>23</v>
      </c>
      <c r="C24" s="113"/>
      <c r="D24" s="106"/>
      <c r="E24" s="106"/>
      <c r="F24" s="114">
        <v>27341490.961298279</v>
      </c>
      <c r="G24" s="115">
        <v>27141593.78851461</v>
      </c>
    </row>
    <row r="25" spans="1:7" ht="13.5" thickBot="1" x14ac:dyDescent="0.25">
      <c r="A25" s="106"/>
      <c r="B25" s="116" t="s">
        <v>24</v>
      </c>
      <c r="C25" s="113"/>
      <c r="D25" s="119">
        <v>1.5068276196447208</v>
      </c>
      <c r="E25" s="117">
        <v>1.5177650489978389</v>
      </c>
      <c r="F25" s="118"/>
      <c r="G25" s="118"/>
    </row>
    <row r="26" spans="1:7" ht="13.5" thickBot="1" x14ac:dyDescent="0.25">
      <c r="A26" s="106"/>
      <c r="B26" s="116" t="s">
        <v>25</v>
      </c>
      <c r="C26" s="106"/>
      <c r="D26" s="119">
        <v>2.2141800361073805</v>
      </c>
      <c r="E26" s="119">
        <v>2.1872609979754474</v>
      </c>
      <c r="F26" s="127">
        <v>1809439.585900974</v>
      </c>
      <c r="G26" s="127">
        <v>1822766.064086552</v>
      </c>
    </row>
    <row r="27" spans="1:7" ht="13.5" thickBot="1" x14ac:dyDescent="0.25">
      <c r="A27" s="104"/>
      <c r="B27" s="116" t="s">
        <v>26</v>
      </c>
      <c r="C27" s="106"/>
      <c r="D27" s="119">
        <v>1.9044831002054265</v>
      </c>
      <c r="E27" s="119">
        <v>1.9627928675540587</v>
      </c>
      <c r="F27" s="127">
        <v>5386827.5154986596</v>
      </c>
      <c r="G27" s="127">
        <v>5436084.4263405111</v>
      </c>
    </row>
    <row r="28" spans="1:7" x14ac:dyDescent="0.2">
      <c r="A28" s="106"/>
      <c r="B28" s="106"/>
      <c r="C28" s="106"/>
      <c r="D28" s="106"/>
      <c r="E28" s="106"/>
      <c r="F28" s="106"/>
      <c r="G28" s="106"/>
    </row>
    <row r="29" spans="1:7" x14ac:dyDescent="0.2">
      <c r="A29" s="106"/>
      <c r="B29" s="106"/>
      <c r="C29" s="106"/>
      <c r="D29" s="98"/>
      <c r="E29" s="98"/>
      <c r="F29" s="98"/>
      <c r="G29" s="98"/>
    </row>
    <row r="30" spans="1:7" x14ac:dyDescent="0.2">
      <c r="A30" s="122" t="s">
        <v>27</v>
      </c>
      <c r="B30" s="120"/>
      <c r="C30" s="120"/>
      <c r="D30" s="99"/>
      <c r="E30" s="99"/>
      <c r="F30" s="99"/>
      <c r="G30" s="99"/>
    </row>
    <row r="31" spans="1:7" x14ac:dyDescent="0.2">
      <c r="A31" s="122"/>
      <c r="B31" s="120"/>
      <c r="C31" s="120"/>
      <c r="D31" s="121"/>
      <c r="E31" s="121"/>
      <c r="F31" s="121"/>
      <c r="G31" s="121"/>
    </row>
    <row r="32" spans="1:7" x14ac:dyDescent="0.2">
      <c r="A32" s="130" t="s">
        <v>53</v>
      </c>
      <c r="B32" s="106"/>
      <c r="C32" s="106"/>
      <c r="D32" s="123"/>
      <c r="E32" s="106"/>
      <c r="F32" s="124"/>
      <c r="G32" s="124"/>
    </row>
    <row r="33" spans="1:7" x14ac:dyDescent="0.2">
      <c r="A33" s="128" t="s">
        <v>51</v>
      </c>
      <c r="B33" s="106"/>
      <c r="C33" s="106"/>
      <c r="D33" s="105"/>
      <c r="E33" s="106"/>
      <c r="F33" s="124"/>
      <c r="G33" s="124"/>
    </row>
    <row r="34" spans="1:7" x14ac:dyDescent="0.2">
      <c r="A34" s="129" t="s">
        <v>55</v>
      </c>
      <c r="B34" s="125"/>
      <c r="C34" s="125"/>
      <c r="D34" s="125"/>
      <c r="E34" s="125"/>
      <c r="F34" s="125"/>
      <c r="G34" s="125"/>
    </row>
    <row r="35" spans="1:7" x14ac:dyDescent="0.2">
      <c r="A35" s="131" t="s">
        <v>54</v>
      </c>
      <c r="B35" s="125"/>
      <c r="C35" s="125"/>
      <c r="D35" s="125"/>
      <c r="E35" s="125"/>
      <c r="F35" s="125"/>
      <c r="G35" s="125"/>
    </row>
    <row r="36" spans="1:7" x14ac:dyDescent="0.2">
      <c r="A36" s="132" t="s">
        <v>66</v>
      </c>
      <c r="B36" s="125"/>
      <c r="C36" s="125"/>
      <c r="D36" s="125"/>
      <c r="E36" s="125"/>
      <c r="F36" s="125"/>
      <c r="G36" s="125"/>
    </row>
  </sheetData>
  <mergeCells count="11">
    <mergeCell ref="A1:A3"/>
    <mergeCell ref="B1:B2"/>
    <mergeCell ref="D1:E2"/>
    <mergeCell ref="F1:G2"/>
    <mergeCell ref="D3:E3"/>
    <mergeCell ref="F3:G3"/>
    <mergeCell ref="D29:G29"/>
    <mergeCell ref="F30:G30"/>
    <mergeCell ref="D30:E30"/>
    <mergeCell ref="D4:E4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A3"/>
    </sheetView>
  </sheetViews>
  <sheetFormatPr baseColWidth="10" defaultRowHeight="12.75" x14ac:dyDescent="0.2"/>
  <cols>
    <col min="1" max="1" width="22" customWidth="1"/>
    <col min="2" max="2" width="68.42578125" customWidth="1"/>
    <col min="3" max="3" width="3.42578125" customWidth="1"/>
    <col min="4" max="4" width="14.140625" customWidth="1"/>
    <col min="5" max="5" width="13.85546875" customWidth="1"/>
    <col min="6" max="6" width="15.28515625" customWidth="1"/>
    <col min="7" max="7" width="14.7109375" customWidth="1"/>
  </cols>
  <sheetData>
    <row r="1" spans="1:7" x14ac:dyDescent="0.2">
      <c r="A1" s="89" t="s">
        <v>4</v>
      </c>
      <c r="B1" s="91" t="s">
        <v>52</v>
      </c>
      <c r="C1" s="207"/>
      <c r="D1" s="89" t="s">
        <v>5</v>
      </c>
      <c r="E1" s="93"/>
      <c r="F1" s="89" t="s">
        <v>6</v>
      </c>
      <c r="G1" s="93"/>
    </row>
    <row r="2" spans="1:7" x14ac:dyDescent="0.2">
      <c r="A2" s="90"/>
      <c r="B2" s="92"/>
      <c r="C2" s="207"/>
      <c r="D2" s="94"/>
      <c r="E2" s="95"/>
      <c r="F2" s="94"/>
      <c r="G2" s="95"/>
    </row>
    <row r="3" spans="1:7" x14ac:dyDescent="0.2">
      <c r="A3" s="90"/>
      <c r="B3" s="158"/>
      <c r="C3" s="208"/>
      <c r="D3" s="96">
        <v>-1</v>
      </c>
      <c r="E3" s="97"/>
      <c r="F3" s="96">
        <v>-2</v>
      </c>
      <c r="G3" s="97"/>
    </row>
    <row r="4" spans="1:7" x14ac:dyDescent="0.2">
      <c r="A4" s="159"/>
      <c r="B4" s="160"/>
      <c r="C4" s="185"/>
      <c r="D4" s="100" t="s">
        <v>7</v>
      </c>
      <c r="E4" s="101"/>
      <c r="F4" s="100" t="s">
        <v>8</v>
      </c>
      <c r="G4" s="101"/>
    </row>
    <row r="5" spans="1:7" ht="13.5" thickBot="1" x14ac:dyDescent="0.25">
      <c r="A5" s="159"/>
      <c r="B5" s="161"/>
      <c r="C5" s="185"/>
      <c r="D5" s="162" t="s">
        <v>67</v>
      </c>
      <c r="E5" s="162" t="s">
        <v>68</v>
      </c>
      <c r="F5" s="163" t="s">
        <v>67</v>
      </c>
      <c r="G5" s="163" t="s">
        <v>68</v>
      </c>
    </row>
    <row r="6" spans="1:7" x14ac:dyDescent="0.2">
      <c r="A6" s="164"/>
      <c r="B6" s="165"/>
      <c r="C6" s="166"/>
      <c r="D6" s="167"/>
      <c r="E6" s="168"/>
      <c r="F6" s="169"/>
      <c r="G6" s="168"/>
    </row>
    <row r="7" spans="1:7" x14ac:dyDescent="0.2">
      <c r="A7" s="170" t="s">
        <v>61</v>
      </c>
      <c r="B7" s="171" t="s">
        <v>57</v>
      </c>
      <c r="C7" s="166"/>
      <c r="D7" s="172">
        <v>2.6191419362341803</v>
      </c>
      <c r="E7" s="172">
        <v>2.5437328396497532</v>
      </c>
      <c r="F7" s="173">
        <v>5090096.8108909698</v>
      </c>
      <c r="G7" s="173">
        <v>5185991.0431073308</v>
      </c>
    </row>
    <row r="8" spans="1:7" x14ac:dyDescent="0.2">
      <c r="A8" s="174" t="s">
        <v>60</v>
      </c>
      <c r="B8" s="175" t="s">
        <v>58</v>
      </c>
      <c r="C8" s="166"/>
      <c r="D8" s="172">
        <v>1.2107013267309379</v>
      </c>
      <c r="E8" s="172">
        <v>1.1774989224192591</v>
      </c>
      <c r="F8" s="173">
        <v>20914748.261497885</v>
      </c>
      <c r="G8" s="173">
        <v>21312481.730310086</v>
      </c>
    </row>
    <row r="9" spans="1:7" x14ac:dyDescent="0.2">
      <c r="A9" s="170" t="s">
        <v>14</v>
      </c>
      <c r="B9" s="171" t="s">
        <v>15</v>
      </c>
      <c r="C9" s="176"/>
      <c r="D9" s="172">
        <v>2.9786378808479199</v>
      </c>
      <c r="E9" s="172">
        <v>4.3071549236904891</v>
      </c>
      <c r="F9" s="173">
        <v>85926.292415489734</v>
      </c>
      <c r="G9" s="173">
        <v>80721.218707225256</v>
      </c>
    </row>
    <row r="10" spans="1:7" x14ac:dyDescent="0.2">
      <c r="A10" s="174" t="s">
        <v>63</v>
      </c>
      <c r="B10" s="175" t="s">
        <v>62</v>
      </c>
      <c r="C10" s="176"/>
      <c r="D10" s="172">
        <v>2.1399327021087884</v>
      </c>
      <c r="E10" s="172">
        <v>0.93004844482306126</v>
      </c>
      <c r="F10" s="173">
        <v>114012.53457194928</v>
      </c>
      <c r="G10" s="173">
        <v>102204.2653253352</v>
      </c>
    </row>
    <row r="11" spans="1:7" x14ac:dyDescent="0.2">
      <c r="A11" s="170" t="s">
        <v>13</v>
      </c>
      <c r="B11" s="171" t="s">
        <v>33</v>
      </c>
      <c r="C11" s="176"/>
      <c r="D11" s="172">
        <v>0.19698215948135567</v>
      </c>
      <c r="E11" s="172">
        <v>0.1659156072201628</v>
      </c>
      <c r="F11" s="173">
        <v>238369.34538745109</v>
      </c>
      <c r="G11" s="173">
        <v>236363.09107923665</v>
      </c>
    </row>
    <row r="12" spans="1:7" x14ac:dyDescent="0.2">
      <c r="A12" s="174" t="s">
        <v>17</v>
      </c>
      <c r="B12" s="175" t="s">
        <v>18</v>
      </c>
      <c r="C12" s="176"/>
      <c r="D12" s="172">
        <v>2.8374678992070255</v>
      </c>
      <c r="E12" s="172">
        <v>2.9737434292244815</v>
      </c>
      <c r="F12" s="173">
        <v>164357.16926954611</v>
      </c>
      <c r="G12" s="173">
        <v>164259.40218341246</v>
      </c>
    </row>
    <row r="13" spans="1:7" x14ac:dyDescent="0.2">
      <c r="A13" s="170" t="s">
        <v>21</v>
      </c>
      <c r="B13" s="171" t="s">
        <v>35</v>
      </c>
      <c r="C13" s="176"/>
      <c r="D13" s="172">
        <v>8.1943667882487787</v>
      </c>
      <c r="E13" s="172">
        <v>9.5938006109993665</v>
      </c>
      <c r="F13" s="173">
        <v>45180.585374320348</v>
      </c>
      <c r="G13" s="173">
        <v>47596.695218695037</v>
      </c>
    </row>
    <row r="14" spans="1:7" x14ac:dyDescent="0.2">
      <c r="A14" s="174" t="s">
        <v>10</v>
      </c>
      <c r="B14" s="175" t="s">
        <v>36</v>
      </c>
      <c r="C14" s="177"/>
      <c r="D14" s="172">
        <v>0.49310456694164539</v>
      </c>
      <c r="E14" s="172">
        <v>0.58601611609394344</v>
      </c>
      <c r="F14" s="173">
        <v>113982.34896821833</v>
      </c>
      <c r="G14" s="173">
        <v>112335.15104739973</v>
      </c>
    </row>
    <row r="15" spans="1:7" x14ac:dyDescent="0.2">
      <c r="A15" s="170" t="s">
        <v>16</v>
      </c>
      <c r="B15" s="171" t="s">
        <v>37</v>
      </c>
      <c r="C15" s="177"/>
      <c r="D15" s="172">
        <v>0.72846689792666841</v>
      </c>
      <c r="E15" s="172">
        <v>0.77481724198716284</v>
      </c>
      <c r="F15" s="173">
        <v>22379.889596154353</v>
      </c>
      <c r="G15" s="173">
        <v>22595.840016794758</v>
      </c>
    </row>
    <row r="16" spans="1:7" x14ac:dyDescent="0.2">
      <c r="A16" s="174" t="s">
        <v>9</v>
      </c>
      <c r="B16" s="175" t="s">
        <v>38</v>
      </c>
      <c r="C16" s="177"/>
      <c r="D16" s="172">
        <v>1.2033733689834529</v>
      </c>
      <c r="E16" s="172">
        <v>1.4581222106517286</v>
      </c>
      <c r="F16" s="173">
        <v>250046.45753074213</v>
      </c>
      <c r="G16" s="173">
        <v>254789.3415132809</v>
      </c>
    </row>
    <row r="17" spans="1:7" x14ac:dyDescent="0.2">
      <c r="A17" s="170" t="s">
        <v>20</v>
      </c>
      <c r="B17" s="171" t="s">
        <v>39</v>
      </c>
      <c r="C17" s="177"/>
      <c r="D17" s="172">
        <v>2.6016169705491281</v>
      </c>
      <c r="E17" s="172">
        <v>2.5336432666398863</v>
      </c>
      <c r="F17" s="173">
        <v>46290.802446543181</v>
      </c>
      <c r="G17" s="173">
        <v>50277.390008149014</v>
      </c>
    </row>
    <row r="18" spans="1:7" x14ac:dyDescent="0.2">
      <c r="A18" s="174" t="s">
        <v>48</v>
      </c>
      <c r="B18" s="175" t="s">
        <v>40</v>
      </c>
      <c r="C18" s="177"/>
      <c r="D18" s="172">
        <v>0.18576710455076512</v>
      </c>
      <c r="E18" s="172">
        <v>0.22621641643217075</v>
      </c>
      <c r="F18" s="173">
        <v>39723.877189871222</v>
      </c>
      <c r="G18" s="173">
        <v>34538.066793845726</v>
      </c>
    </row>
    <row r="19" spans="1:7" x14ac:dyDescent="0.2">
      <c r="A19" s="170" t="s">
        <v>22</v>
      </c>
      <c r="B19" s="171" t="s">
        <v>41</v>
      </c>
      <c r="C19" s="177"/>
      <c r="D19" s="172">
        <v>2.3920220016356901</v>
      </c>
      <c r="E19" s="172">
        <v>1.4532208206410584</v>
      </c>
      <c r="F19" s="173">
        <v>29411.625985276973</v>
      </c>
      <c r="G19" s="173">
        <v>29120.960225379673</v>
      </c>
    </row>
    <row r="20" spans="1:7" x14ac:dyDescent="0.2">
      <c r="A20" s="174" t="s">
        <v>11</v>
      </c>
      <c r="B20" s="175" t="s">
        <v>12</v>
      </c>
      <c r="C20" s="178"/>
      <c r="D20" s="172">
        <v>1.7078076820587003</v>
      </c>
      <c r="E20" s="172">
        <v>1.8409006280565003</v>
      </c>
      <c r="F20" s="173">
        <v>18584.663072064355</v>
      </c>
      <c r="G20" s="173">
        <v>20764.44271998253</v>
      </c>
    </row>
    <row r="21" spans="1:7" x14ac:dyDescent="0.2">
      <c r="A21" s="170" t="s">
        <v>19</v>
      </c>
      <c r="B21" s="171" t="s">
        <v>42</v>
      </c>
      <c r="C21" s="177"/>
      <c r="D21" s="172">
        <v>3.31952568412667</v>
      </c>
      <c r="E21" s="172">
        <v>2.9856104655761775</v>
      </c>
      <c r="F21" s="173">
        <v>168380.29710180472</v>
      </c>
      <c r="G21" s="173">
        <v>177720.23323347387</v>
      </c>
    </row>
    <row r="22" spans="1:7" x14ac:dyDescent="0.2">
      <c r="A22" s="174" t="s">
        <v>69</v>
      </c>
      <c r="B22" s="175" t="s">
        <v>70</v>
      </c>
      <c r="C22" s="177"/>
      <c r="D22" s="172"/>
      <c r="E22" s="172">
        <v>6.603171943152672E-2</v>
      </c>
      <c r="F22" s="179"/>
      <c r="G22" s="173">
        <v>10066.593283314565</v>
      </c>
    </row>
    <row r="23" spans="1:7" ht="13.5" thickBot="1" x14ac:dyDescent="0.25">
      <c r="A23" s="180"/>
      <c r="B23" s="181"/>
      <c r="C23" s="166"/>
      <c r="D23" s="182"/>
      <c r="E23" s="183"/>
      <c r="F23" s="184"/>
      <c r="G23" s="183"/>
    </row>
    <row r="24" spans="1:7" ht="13.5" thickBot="1" x14ac:dyDescent="0.25">
      <c r="A24" s="185"/>
      <c r="B24" s="166"/>
      <c r="C24" s="166"/>
      <c r="D24" s="166"/>
      <c r="E24" s="157"/>
      <c r="F24" s="166"/>
      <c r="G24" s="186"/>
    </row>
    <row r="25" spans="1:7" ht="13.5" thickBot="1" x14ac:dyDescent="0.25">
      <c r="A25" s="187"/>
      <c r="B25" s="188" t="s">
        <v>23</v>
      </c>
      <c r="C25" s="189"/>
      <c r="D25" s="166"/>
      <c r="E25" s="186"/>
      <c r="F25" s="190">
        <v>27341490.961298283</v>
      </c>
      <c r="G25" s="190">
        <v>27841825.464772936</v>
      </c>
    </row>
    <row r="26" spans="1:7" ht="13.5" thickBot="1" x14ac:dyDescent="0.25">
      <c r="A26" s="166"/>
      <c r="B26" s="191" t="s">
        <v>24</v>
      </c>
      <c r="C26" s="189"/>
      <c r="D26" s="192">
        <v>1.52</v>
      </c>
      <c r="E26" s="192">
        <v>1.469591534919388</v>
      </c>
      <c r="F26" s="193"/>
      <c r="G26" s="193"/>
    </row>
    <row r="27" spans="1:7" ht="13.5" thickBot="1" x14ac:dyDescent="0.25">
      <c r="A27" s="166"/>
      <c r="B27" s="191" t="s">
        <v>25</v>
      </c>
      <c r="C27" s="166"/>
      <c r="D27" s="194">
        <v>2.1872609979754474</v>
      </c>
      <c r="E27" s="194">
        <v>2.1010296039710452</v>
      </c>
      <c r="F27" s="195">
        <v>1822766.0640865522</v>
      </c>
      <c r="G27" s="209">
        <v>1740114.0915483085</v>
      </c>
    </row>
    <row r="28" spans="1:7" ht="13.5" thickBot="1" x14ac:dyDescent="0.25">
      <c r="A28" s="157"/>
      <c r="B28" s="191" t="s">
        <v>26</v>
      </c>
      <c r="C28" s="166"/>
      <c r="D28" s="194">
        <v>1.9627928675540587</v>
      </c>
      <c r="E28" s="194">
        <v>2.3311732513748993</v>
      </c>
      <c r="F28" s="195">
        <v>5436084.4263405111</v>
      </c>
      <c r="G28" s="209">
        <v>5372058.8020078065</v>
      </c>
    </row>
    <row r="29" spans="1:7" x14ac:dyDescent="0.2">
      <c r="A29" s="166"/>
      <c r="B29" s="166"/>
      <c r="C29" s="166"/>
      <c r="D29" s="166"/>
      <c r="E29" s="166"/>
      <c r="F29" s="166"/>
      <c r="G29" s="166"/>
    </row>
    <row r="30" spans="1:7" x14ac:dyDescent="0.2">
      <c r="A30" s="166"/>
      <c r="B30" s="166"/>
      <c r="C30" s="166"/>
      <c r="D30" s="98"/>
      <c r="E30" s="98"/>
      <c r="F30" s="98"/>
      <c r="G30" s="98"/>
    </row>
    <row r="31" spans="1:7" x14ac:dyDescent="0.2">
      <c r="A31" s="196" t="s">
        <v>27</v>
      </c>
      <c r="B31" s="197"/>
      <c r="C31" s="197"/>
      <c r="D31" s="99"/>
      <c r="E31" s="99"/>
      <c r="F31" s="99"/>
      <c r="G31" s="99"/>
    </row>
    <row r="32" spans="1:7" x14ac:dyDescent="0.2">
      <c r="A32" s="196"/>
      <c r="B32" s="197"/>
      <c r="C32" s="197"/>
      <c r="D32" s="198"/>
      <c r="E32" s="198"/>
      <c r="F32" s="198"/>
      <c r="G32" s="198"/>
    </row>
    <row r="33" spans="1:7" x14ac:dyDescent="0.2">
      <c r="A33" s="199" t="s">
        <v>53</v>
      </c>
      <c r="B33" s="166"/>
      <c r="C33" s="166"/>
      <c r="D33" s="200"/>
      <c r="E33" s="166"/>
      <c r="F33" s="201"/>
      <c r="G33" s="201"/>
    </row>
    <row r="34" spans="1:7" x14ac:dyDescent="0.2">
      <c r="A34" s="202" t="s">
        <v>51</v>
      </c>
      <c r="B34" s="166"/>
      <c r="C34" s="166"/>
      <c r="D34" s="185"/>
      <c r="E34" s="166"/>
      <c r="F34" s="201"/>
      <c r="G34" s="201"/>
    </row>
    <row r="35" spans="1:7" x14ac:dyDescent="0.2">
      <c r="A35" s="203" t="s">
        <v>55</v>
      </c>
      <c r="B35" s="204"/>
      <c r="C35" s="204"/>
      <c r="D35" s="204"/>
      <c r="E35" s="204"/>
      <c r="F35" s="204"/>
      <c r="G35" s="204"/>
    </row>
    <row r="36" spans="1:7" x14ac:dyDescent="0.2">
      <c r="A36" s="205" t="s">
        <v>54</v>
      </c>
      <c r="B36" s="204"/>
      <c r="C36" s="204"/>
      <c r="D36" s="204"/>
      <c r="E36" s="204"/>
      <c r="F36" s="204"/>
      <c r="G36" s="204"/>
    </row>
    <row r="37" spans="1:7" x14ac:dyDescent="0.2">
      <c r="A37" s="206" t="s">
        <v>66</v>
      </c>
      <c r="B37" s="204"/>
      <c r="C37" s="204"/>
      <c r="D37" s="204"/>
      <c r="E37" s="204"/>
      <c r="F37" s="204"/>
      <c r="G37" s="204"/>
    </row>
  </sheetData>
  <mergeCells count="11">
    <mergeCell ref="A1:A3"/>
    <mergeCell ref="B1:B2"/>
    <mergeCell ref="D1:E2"/>
    <mergeCell ref="F1:G2"/>
    <mergeCell ref="D3:E3"/>
    <mergeCell ref="F3:G3"/>
    <mergeCell ref="D4:E4"/>
    <mergeCell ref="F4:G4"/>
    <mergeCell ref="D30:G30"/>
    <mergeCell ref="D31:E31"/>
    <mergeCell ref="F31:G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A3"/>
    </sheetView>
  </sheetViews>
  <sheetFormatPr baseColWidth="10" defaultRowHeight="12.75" x14ac:dyDescent="0.2"/>
  <cols>
    <col min="1" max="1" width="28.28515625" customWidth="1"/>
    <col min="2" max="2" width="67.7109375" customWidth="1"/>
    <col min="3" max="3" width="2.85546875" customWidth="1"/>
    <col min="5" max="5" width="7" customWidth="1"/>
    <col min="7" max="7" width="14.5703125" customWidth="1"/>
    <col min="8" max="8" width="13.28515625" customWidth="1"/>
  </cols>
  <sheetData>
    <row r="1" spans="1:8" x14ac:dyDescent="0.2">
      <c r="A1" s="89" t="s">
        <v>4</v>
      </c>
      <c r="B1" s="91" t="s">
        <v>52</v>
      </c>
      <c r="C1" s="245"/>
      <c r="D1" s="89" t="s">
        <v>5</v>
      </c>
      <c r="E1" s="213"/>
      <c r="F1" s="93"/>
      <c r="G1" s="213" t="s">
        <v>6</v>
      </c>
      <c r="H1" s="93"/>
    </row>
    <row r="2" spans="1:8" x14ac:dyDescent="0.2">
      <c r="A2" s="90"/>
      <c r="B2" s="92"/>
      <c r="C2" s="245"/>
      <c r="D2" s="94"/>
      <c r="E2" s="214"/>
      <c r="F2" s="95"/>
      <c r="G2" s="214"/>
      <c r="H2" s="95"/>
    </row>
    <row r="3" spans="1:8" x14ac:dyDescent="0.2">
      <c r="A3" s="90"/>
      <c r="B3" s="246"/>
      <c r="C3" s="247"/>
      <c r="D3" s="96">
        <v>-1</v>
      </c>
      <c r="E3" s="215"/>
      <c r="F3" s="97"/>
      <c r="G3" s="215">
        <v>-2</v>
      </c>
      <c r="H3" s="97"/>
    </row>
    <row r="4" spans="1:8" x14ac:dyDescent="0.2">
      <c r="A4" s="248"/>
      <c r="B4" s="249"/>
      <c r="C4" s="250"/>
      <c r="D4" s="100" t="s">
        <v>7</v>
      </c>
      <c r="E4" s="212"/>
      <c r="F4" s="101"/>
      <c r="G4" s="212" t="s">
        <v>8</v>
      </c>
      <c r="H4" s="101"/>
    </row>
    <row r="5" spans="1:8" ht="13.5" thickBot="1" x14ac:dyDescent="0.25">
      <c r="A5" s="248"/>
      <c r="B5" s="251"/>
      <c r="C5" s="250"/>
      <c r="D5" s="103" t="s">
        <v>68</v>
      </c>
      <c r="E5" s="211"/>
      <c r="F5" s="252" t="s">
        <v>71</v>
      </c>
      <c r="G5" s="253" t="s">
        <v>68</v>
      </c>
      <c r="H5" s="253" t="s">
        <v>71</v>
      </c>
    </row>
    <row r="6" spans="1:8" x14ac:dyDescent="0.2">
      <c r="A6" s="254"/>
      <c r="B6" s="255"/>
      <c r="C6" s="218"/>
      <c r="D6" s="258"/>
      <c r="E6" s="258"/>
      <c r="F6" s="259"/>
      <c r="G6" s="260"/>
      <c r="H6" s="259"/>
    </row>
    <row r="7" spans="1:8" x14ac:dyDescent="0.2">
      <c r="A7" s="242" t="s">
        <v>61</v>
      </c>
      <c r="B7" s="219" t="s">
        <v>57</v>
      </c>
      <c r="C7" s="218"/>
      <c r="D7" s="261">
        <v>2.5437328396497532</v>
      </c>
      <c r="E7" s="261"/>
      <c r="F7" s="261">
        <v>2.6719303638630993</v>
      </c>
      <c r="G7" s="262">
        <v>5185991.0431073299</v>
      </c>
      <c r="H7" s="262">
        <v>5291807.294616078</v>
      </c>
    </row>
    <row r="8" spans="1:8" x14ac:dyDescent="0.2">
      <c r="A8" s="234" t="s">
        <v>60</v>
      </c>
      <c r="B8" s="243" t="s">
        <v>58</v>
      </c>
      <c r="C8" s="218"/>
      <c r="D8" s="261">
        <v>1.1774989224192591</v>
      </c>
      <c r="E8" s="261"/>
      <c r="F8" s="261">
        <v>1.1272377115329357</v>
      </c>
      <c r="G8" s="262">
        <v>21312481.730310086</v>
      </c>
      <c r="H8" s="262">
        <v>22307397.806162044</v>
      </c>
    </row>
    <row r="9" spans="1:8" x14ac:dyDescent="0.2">
      <c r="A9" s="242" t="s">
        <v>14</v>
      </c>
      <c r="B9" s="219" t="s">
        <v>15</v>
      </c>
      <c r="C9" s="220"/>
      <c r="D9" s="261">
        <v>4.3071549236904891</v>
      </c>
      <c r="E9" s="261"/>
      <c r="F9" s="261">
        <v>4.9404757699915232</v>
      </c>
      <c r="G9" s="262">
        <v>80721.218707225256</v>
      </c>
      <c r="H9" s="262">
        <v>68617.397363386161</v>
      </c>
    </row>
    <row r="10" spans="1:8" x14ac:dyDescent="0.2">
      <c r="A10" s="234" t="s">
        <v>63</v>
      </c>
      <c r="B10" s="243" t="s">
        <v>62</v>
      </c>
      <c r="C10" s="220"/>
      <c r="D10" s="261">
        <v>0.93004844482306126</v>
      </c>
      <c r="E10" s="261"/>
      <c r="F10" s="261">
        <v>0.52863692655960004</v>
      </c>
      <c r="G10" s="262">
        <v>102204.2653253352</v>
      </c>
      <c r="H10" s="262">
        <v>136463.43253843411</v>
      </c>
    </row>
    <row r="11" spans="1:8" x14ac:dyDescent="0.2">
      <c r="A11" s="242" t="s">
        <v>13</v>
      </c>
      <c r="B11" s="219" t="s">
        <v>33</v>
      </c>
      <c r="C11" s="220"/>
      <c r="D11" s="261">
        <v>0.1659156072201628</v>
      </c>
      <c r="E11" s="261"/>
      <c r="F11" s="261">
        <v>1.393346509956256E-2</v>
      </c>
      <c r="G11" s="262">
        <v>236363.09107923665</v>
      </c>
      <c r="H11" s="262">
        <v>249182.00652045742</v>
      </c>
    </row>
    <row r="12" spans="1:8" x14ac:dyDescent="0.2">
      <c r="A12" s="234" t="s">
        <v>17</v>
      </c>
      <c r="B12" s="243" t="s">
        <v>18</v>
      </c>
      <c r="C12" s="220"/>
      <c r="D12" s="261">
        <v>2.9737434292244815</v>
      </c>
      <c r="E12" s="261"/>
      <c r="F12" s="261">
        <v>3.4406579246360103</v>
      </c>
      <c r="G12" s="262">
        <v>164259.40218341246</v>
      </c>
      <c r="H12" s="262">
        <v>168190.51480852274</v>
      </c>
    </row>
    <row r="13" spans="1:8" x14ac:dyDescent="0.2">
      <c r="A13" s="242" t="s">
        <v>21</v>
      </c>
      <c r="B13" s="219" t="s">
        <v>35</v>
      </c>
      <c r="C13" s="220"/>
      <c r="D13" s="261">
        <v>9.6466346582190763</v>
      </c>
      <c r="E13" s="271">
        <v>-3</v>
      </c>
      <c r="F13" s="261">
        <v>8.8698258349217962</v>
      </c>
      <c r="G13" s="262">
        <v>47336.010935337828</v>
      </c>
      <c r="H13" s="262">
        <v>44623.652155269854</v>
      </c>
    </row>
    <row r="14" spans="1:8" x14ac:dyDescent="0.2">
      <c r="A14" s="234" t="s">
        <v>10</v>
      </c>
      <c r="B14" s="243" t="s">
        <v>36</v>
      </c>
      <c r="C14" s="221"/>
      <c r="D14" s="261">
        <v>0.58601611609394344</v>
      </c>
      <c r="E14" s="261"/>
      <c r="F14" s="261">
        <v>0.70086749148726268</v>
      </c>
      <c r="G14" s="262">
        <v>112335.15104739973</v>
      </c>
      <c r="H14" s="262">
        <v>110500.96595053494</v>
      </c>
    </row>
    <row r="15" spans="1:8" x14ac:dyDescent="0.2">
      <c r="A15" s="242" t="s">
        <v>16</v>
      </c>
      <c r="B15" s="219" t="s">
        <v>37</v>
      </c>
      <c r="C15" s="221"/>
      <c r="D15" s="261">
        <v>0.77481724198716284</v>
      </c>
      <c r="E15" s="261"/>
      <c r="F15" s="261">
        <v>0.68374885428085586</v>
      </c>
      <c r="G15" s="262">
        <v>22595.840016794758</v>
      </c>
      <c r="H15" s="262">
        <v>22831.714870977441</v>
      </c>
    </row>
    <row r="16" spans="1:8" x14ac:dyDescent="0.2">
      <c r="A16" s="234" t="s">
        <v>9</v>
      </c>
      <c r="B16" s="243" t="s">
        <v>38</v>
      </c>
      <c r="C16" s="221"/>
      <c r="D16" s="261">
        <v>1.4581222106517286</v>
      </c>
      <c r="E16" s="261"/>
      <c r="F16" s="261">
        <v>1.4883764178747376</v>
      </c>
      <c r="G16" s="262">
        <v>254789.3415132809</v>
      </c>
      <c r="H16" s="262">
        <v>257139.06192104146</v>
      </c>
    </row>
    <row r="17" spans="1:8" x14ac:dyDescent="0.2">
      <c r="A17" s="242" t="s">
        <v>20</v>
      </c>
      <c r="B17" s="219" t="s">
        <v>39</v>
      </c>
      <c r="C17" s="221"/>
      <c r="D17" s="261">
        <v>2.5336432666398863</v>
      </c>
      <c r="E17" s="261"/>
      <c r="F17" s="261">
        <v>3.3426076609750219</v>
      </c>
      <c r="G17" s="262">
        <v>50277.390008149014</v>
      </c>
      <c r="H17" s="262">
        <v>53585.063072258694</v>
      </c>
    </row>
    <row r="18" spans="1:8" x14ac:dyDescent="0.2">
      <c r="A18" s="234" t="s">
        <v>48</v>
      </c>
      <c r="B18" s="243" t="s">
        <v>40</v>
      </c>
      <c r="C18" s="221"/>
      <c r="D18" s="261">
        <v>0.75112737526305418</v>
      </c>
      <c r="E18" s="271">
        <v>-3</v>
      </c>
      <c r="F18" s="261">
        <v>0.1029446390523997</v>
      </c>
      <c r="G18" s="262">
        <v>24491.670333491249</v>
      </c>
      <c r="H18" s="262">
        <v>32265.544346334635</v>
      </c>
    </row>
    <row r="19" spans="1:8" x14ac:dyDescent="0.2">
      <c r="A19" s="242" t="s">
        <v>22</v>
      </c>
      <c r="B19" s="219" t="s">
        <v>41</v>
      </c>
      <c r="C19" s="221"/>
      <c r="D19" s="261">
        <v>1.4532208206410584</v>
      </c>
      <c r="E19" s="261"/>
      <c r="F19" s="261">
        <v>1.3687122234279956</v>
      </c>
      <c r="G19" s="262">
        <v>29120.960225379673</v>
      </c>
      <c r="H19" s="262">
        <v>28947.568344787247</v>
      </c>
    </row>
    <row r="20" spans="1:8" x14ac:dyDescent="0.2">
      <c r="A20" s="234" t="s">
        <v>11</v>
      </c>
      <c r="B20" s="243" t="s">
        <v>12</v>
      </c>
      <c r="C20" s="222"/>
      <c r="D20" s="261">
        <v>1.8409006280565003</v>
      </c>
      <c r="E20" s="261"/>
      <c r="F20" s="261">
        <v>2.0001950868461611</v>
      </c>
      <c r="G20" s="262">
        <v>20764.44271998253</v>
      </c>
      <c r="H20" s="262">
        <v>21501.802563905378</v>
      </c>
    </row>
    <row r="21" spans="1:8" x14ac:dyDescent="0.2">
      <c r="A21" s="242" t="s">
        <v>19</v>
      </c>
      <c r="B21" s="219" t="s">
        <v>42</v>
      </c>
      <c r="C21" s="221"/>
      <c r="D21" s="261">
        <v>2.9856104655761775</v>
      </c>
      <c r="E21" s="261"/>
      <c r="F21" s="261">
        <v>4.2461912461661475</v>
      </c>
      <c r="G21" s="262">
        <v>177720.23323347387</v>
      </c>
      <c r="H21" s="262">
        <v>183843.62088131043</v>
      </c>
    </row>
    <row r="22" spans="1:8" x14ac:dyDescent="0.2">
      <c r="A22" s="234" t="s">
        <v>69</v>
      </c>
      <c r="B22" s="243" t="s">
        <v>70</v>
      </c>
      <c r="C22" s="221"/>
      <c r="D22" s="261">
        <v>6.603171943152672E-2</v>
      </c>
      <c r="E22" s="261"/>
      <c r="F22" s="261">
        <v>2.308081484182781</v>
      </c>
      <c r="G22" s="262">
        <v>10066.593283314565</v>
      </c>
      <c r="H22" s="262">
        <v>10096.734877455949</v>
      </c>
    </row>
    <row r="23" spans="1:8" x14ac:dyDescent="0.2">
      <c r="A23" s="242" t="s">
        <v>72</v>
      </c>
      <c r="B23" s="219" t="s">
        <v>73</v>
      </c>
      <c r="C23" s="221"/>
      <c r="D23" s="261">
        <v>2.5352738040281539</v>
      </c>
      <c r="E23" s="261"/>
      <c r="F23" s="261">
        <v>2.554233193301485</v>
      </c>
      <c r="G23" s="262">
        <v>5328744.9994119015</v>
      </c>
      <c r="H23" s="262">
        <v>5508609.9400854325</v>
      </c>
    </row>
    <row r="24" spans="1:8" ht="13.5" thickBot="1" x14ac:dyDescent="0.25">
      <c r="A24" s="256"/>
      <c r="B24" s="257"/>
      <c r="C24" s="218"/>
      <c r="D24" s="263"/>
      <c r="E24" s="263"/>
      <c r="F24" s="264"/>
      <c r="G24" s="265"/>
      <c r="H24" s="264"/>
    </row>
    <row r="25" spans="1:8" ht="13.5" thickBot="1" x14ac:dyDescent="0.25">
      <c r="A25" s="217"/>
      <c r="B25" s="218"/>
      <c r="C25" s="218"/>
      <c r="D25" s="218"/>
      <c r="E25" s="218"/>
      <c r="F25" s="216"/>
      <c r="G25" s="218"/>
      <c r="H25" s="266"/>
    </row>
    <row r="26" spans="1:8" ht="13.5" thickBot="1" x14ac:dyDescent="0.25">
      <c r="A26" s="223"/>
      <c r="B26" s="224" t="s">
        <v>23</v>
      </c>
      <c r="C26" s="225"/>
      <c r="D26" s="218"/>
      <c r="E26" s="218"/>
      <c r="F26" s="266"/>
      <c r="G26" s="268">
        <v>33160263.383441128</v>
      </c>
      <c r="H26" s="268">
        <v>34495604.121078238</v>
      </c>
    </row>
    <row r="27" spans="1:8" ht="13.5" thickBot="1" x14ac:dyDescent="0.25">
      <c r="A27" s="218"/>
      <c r="B27" s="226" t="s">
        <v>24</v>
      </c>
      <c r="C27" s="225"/>
      <c r="D27" s="269">
        <v>1.6417912874416545</v>
      </c>
      <c r="E27" s="269"/>
      <c r="F27" s="269">
        <v>1.631780089697328</v>
      </c>
      <c r="G27" s="267"/>
      <c r="H27" s="267"/>
    </row>
    <row r="28" spans="1:8" ht="13.5" thickBot="1" x14ac:dyDescent="0.25">
      <c r="A28" s="218"/>
      <c r="B28" s="226" t="s">
        <v>25</v>
      </c>
      <c r="C28" s="218"/>
      <c r="D28" s="270">
        <v>2.1605583808009103</v>
      </c>
      <c r="E28" s="270"/>
      <c r="F28" s="270">
        <v>2.3758033114234927</v>
      </c>
      <c r="G28" s="235">
        <v>1950603.7284377133</v>
      </c>
      <c r="H28" s="272">
        <v>2029153.1835928375</v>
      </c>
    </row>
    <row r="29" spans="1:8" ht="13.5" thickBot="1" x14ac:dyDescent="0.25">
      <c r="A29" s="216"/>
      <c r="B29" s="226" t="s">
        <v>26</v>
      </c>
      <c r="C29" s="218"/>
      <c r="D29" s="270">
        <v>2.2464653663365843</v>
      </c>
      <c r="E29" s="270"/>
      <c r="F29" s="270">
        <v>2.2046473539088263</v>
      </c>
      <c r="G29" s="235">
        <v>5274025.7483169166</v>
      </c>
      <c r="H29" s="272">
        <v>5512513.077453305</v>
      </c>
    </row>
    <row r="30" spans="1:8" x14ac:dyDescent="0.2">
      <c r="A30" s="218"/>
      <c r="B30" s="218"/>
      <c r="C30" s="218"/>
      <c r="D30" s="218"/>
      <c r="E30" s="218"/>
      <c r="F30" s="218"/>
      <c r="G30" s="218"/>
      <c r="H30" s="218"/>
    </row>
    <row r="31" spans="1:8" x14ac:dyDescent="0.2">
      <c r="A31" s="229" t="s">
        <v>27</v>
      </c>
      <c r="B31" s="227"/>
      <c r="C31" s="227"/>
      <c r="D31" s="99"/>
      <c r="E31" s="99"/>
      <c r="F31" s="99"/>
      <c r="G31" s="99"/>
      <c r="H31" s="99"/>
    </row>
    <row r="32" spans="1:8" x14ac:dyDescent="0.2">
      <c r="A32" s="229"/>
      <c r="B32" s="227"/>
      <c r="C32" s="227"/>
      <c r="D32" s="228"/>
      <c r="E32" s="228"/>
      <c r="F32" s="228"/>
      <c r="G32" s="228"/>
      <c r="H32" s="228"/>
    </row>
    <row r="33" spans="1:8" x14ac:dyDescent="0.2">
      <c r="A33" s="238" t="s">
        <v>53</v>
      </c>
      <c r="B33" s="218"/>
      <c r="C33" s="218"/>
      <c r="D33" s="230"/>
      <c r="E33" s="230"/>
      <c r="F33" s="218"/>
      <c r="G33" s="231"/>
      <c r="H33" s="231"/>
    </row>
    <row r="34" spans="1:8" x14ac:dyDescent="0.2">
      <c r="A34" s="236" t="s">
        <v>51</v>
      </c>
      <c r="B34" s="218"/>
      <c r="C34" s="218"/>
      <c r="D34" s="217"/>
      <c r="E34" s="217"/>
      <c r="F34" s="218"/>
      <c r="G34" s="231"/>
      <c r="H34" s="231"/>
    </row>
    <row r="35" spans="1:8" x14ac:dyDescent="0.2">
      <c r="A35" s="237" t="s">
        <v>55</v>
      </c>
      <c r="B35" s="232"/>
      <c r="C35" s="232"/>
      <c r="D35" s="232"/>
      <c r="E35" s="232"/>
      <c r="F35" s="232"/>
      <c r="G35" s="232"/>
      <c r="H35" s="232"/>
    </row>
    <row r="36" spans="1:8" x14ac:dyDescent="0.2">
      <c r="A36" s="237"/>
      <c r="B36" s="232"/>
      <c r="C36" s="232"/>
      <c r="D36" s="232"/>
      <c r="E36" s="232"/>
      <c r="F36" s="232"/>
      <c r="G36" s="232"/>
      <c r="H36" s="232"/>
    </row>
    <row r="37" spans="1:8" x14ac:dyDescent="0.2">
      <c r="A37" s="239" t="s">
        <v>54</v>
      </c>
      <c r="B37" s="232"/>
      <c r="C37" s="232"/>
      <c r="D37" s="232"/>
      <c r="E37" s="232"/>
      <c r="F37" s="232"/>
      <c r="G37" s="232"/>
      <c r="H37" s="232"/>
    </row>
    <row r="38" spans="1:8" x14ac:dyDescent="0.2">
      <c r="A38" s="240" t="s">
        <v>66</v>
      </c>
      <c r="B38" s="232"/>
      <c r="C38" s="232"/>
      <c r="D38" s="232"/>
      <c r="E38" s="232"/>
      <c r="F38" s="232"/>
      <c r="G38" s="232"/>
      <c r="H38" s="232"/>
    </row>
    <row r="39" spans="1:8" x14ac:dyDescent="0.2">
      <c r="A39" s="240"/>
      <c r="B39" s="232"/>
      <c r="C39" s="232"/>
      <c r="D39" s="232"/>
      <c r="E39" s="232"/>
      <c r="F39" s="232"/>
      <c r="G39" s="232"/>
      <c r="H39" s="232"/>
    </row>
    <row r="40" spans="1:8" x14ac:dyDescent="0.2">
      <c r="A40" s="232" t="s">
        <v>74</v>
      </c>
      <c r="B40" s="218"/>
      <c r="C40" s="218"/>
      <c r="D40" s="230"/>
      <c r="E40" s="230"/>
      <c r="F40" s="233"/>
      <c r="G40" s="233"/>
      <c r="H40" s="233"/>
    </row>
    <row r="41" spans="1:8" x14ac:dyDescent="0.2">
      <c r="A41" s="232"/>
      <c r="B41" s="218"/>
      <c r="C41" s="218"/>
      <c r="D41" s="230"/>
      <c r="E41" s="230"/>
      <c r="F41" s="233"/>
      <c r="G41" s="233"/>
      <c r="H41" s="233"/>
    </row>
    <row r="42" spans="1:8" x14ac:dyDescent="0.2">
      <c r="A42" s="102" t="s">
        <v>75</v>
      </c>
      <c r="B42" s="210"/>
      <c r="C42" s="210"/>
      <c r="D42" s="210"/>
      <c r="E42" s="210"/>
      <c r="F42" s="210"/>
      <c r="G42" s="210"/>
      <c r="H42" s="210"/>
    </row>
    <row r="43" spans="1:8" x14ac:dyDescent="0.2">
      <c r="A43" s="236"/>
      <c r="B43" s="244"/>
      <c r="C43" s="244"/>
      <c r="D43" s="241"/>
      <c r="E43" s="241"/>
      <c r="F43" s="241"/>
      <c r="G43" s="241"/>
      <c r="H43" s="241"/>
    </row>
  </sheetData>
  <mergeCells count="12">
    <mergeCell ref="A1:A3"/>
    <mergeCell ref="B1:B2"/>
    <mergeCell ref="D1:F2"/>
    <mergeCell ref="G1:H2"/>
    <mergeCell ref="D3:F3"/>
    <mergeCell ref="G3:H3"/>
    <mergeCell ref="A42:H42"/>
    <mergeCell ref="D5:E5"/>
    <mergeCell ref="G31:H31"/>
    <mergeCell ref="D31:F31"/>
    <mergeCell ref="D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Marzo 2010</vt:lpstr>
      <vt:lpstr>Hoja2</vt:lpstr>
      <vt:lpstr>Junio 2010</vt:lpstr>
      <vt:lpstr>Sept 2010</vt:lpstr>
      <vt:lpstr>Dic 2010</vt:lpstr>
      <vt:lpstr>Hoja2!DatosExternos_1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bquiroga</dc:creator>
  <cp:lastModifiedBy>Castellón Chacón Viviana Angélica</cp:lastModifiedBy>
  <cp:lastPrinted>2010-05-04T14:48:54Z</cp:lastPrinted>
  <dcterms:created xsi:type="dcterms:W3CDTF">2009-09-04T17:58:31Z</dcterms:created>
  <dcterms:modified xsi:type="dcterms:W3CDTF">2013-12-14T11:39:27Z</dcterms:modified>
</cp:coreProperties>
</file>