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728" activeTab="0"/>
  </bookViews>
  <sheets>
    <sheet name="SOAP AB" sheetId="1" r:id="rId1"/>
    <sheet name="SOAP C" sheetId="2" r:id="rId2"/>
    <sheet name="SOAP DE" sheetId="3" r:id="rId3"/>
    <sheet name="SOAP FGH" sheetId="4" r:id="rId4"/>
  </sheets>
  <definedNames>
    <definedName name="_xlnm.Print_Area" localSheetId="0">'SOAP AB'!$A$1:$E$60</definedName>
    <definedName name="_xlnm.Print_Area" localSheetId="1">'SOAP C'!$A$1:$G$29</definedName>
    <definedName name="_xlnm.Print_Area" localSheetId="2">'SOAP DE'!$A$1:$H$59</definedName>
    <definedName name="_xlnm.Print_Area" localSheetId="3">'SOAP FGH'!$A$10:$I$29</definedName>
    <definedName name="DIC" localSheetId="0">'SOAP AB'!#REF!</definedName>
    <definedName name="DIC" localSheetId="1">'SOAP C'!#REF!</definedName>
    <definedName name="DIC" localSheetId="2">'SOAP DE'!#REF!</definedName>
    <definedName name="DIC">'SOAP FGH'!#REF!</definedName>
    <definedName name="JUN" localSheetId="0">'SOAP AB'!#REF!</definedName>
    <definedName name="JUN" localSheetId="1">'SOAP C'!#REF!</definedName>
    <definedName name="JUN" localSheetId="2">'SOAP DE'!#REF!</definedName>
    <definedName name="JUN">'SOAP FGH'!#REF!</definedName>
    <definedName name="MAR" localSheetId="0">'SOAP AB'!#REF!</definedName>
    <definedName name="MAR" localSheetId="1">'SOAP C'!#REF!</definedName>
    <definedName name="MAR" localSheetId="2">'SOAP DE'!#REF!</definedName>
    <definedName name="MAR">'SOAP FGH'!#REF!</definedName>
    <definedName name="SEP" localSheetId="0">'SOAP AB'!#REF!</definedName>
    <definedName name="SEP" localSheetId="1">'SOAP C'!#REF!</definedName>
    <definedName name="SEP" localSheetId="2">'SOAP DE'!#REF!</definedName>
    <definedName name="SEP">'SOAP FGH'!#REF!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25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<sst xmlns="http://schemas.openxmlformats.org/spreadsheetml/2006/main" count="154" uniqueCount="103">
  <si>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</si>
  <si>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</si>
  <si>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</si>
  <si>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</si>
  <si>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</si>
  <si>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</si>
  <si>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</si>
  <si>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</si>
  <si>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</si>
  <si>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</si>
  <si>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Cruz del Sur</t>
  </si>
  <si>
    <t>Interamericana</t>
  </si>
  <si>
    <t>Interamericana Vida</t>
  </si>
  <si>
    <t>Las Américas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</si>
  <si>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</si>
  <si>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</si>
  <si>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</si>
  <si>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</si>
  <si>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</si>
  <si>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</si>
  <si>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</si>
  <si>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</si>
  <si>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</si>
  <si>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</si>
  <si>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</si>
  <si>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</si>
  <si>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</si>
  <si>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</si>
  <si>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</si>
  <si>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</si>
  <si>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</si>
  <si>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</si>
  <si>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</si>
  <si>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</si>
  <si>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</si>
  <si>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</si>
  <si>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</si>
  <si>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</si>
  <si>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</si>
  <si>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</si>
  <si>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</si>
  <si>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</si>
  <si>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</si>
  <si>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</si>
  <si>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</si>
  <si>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</si>
  <si>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</si>
  <si>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</si>
  <si>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</si>
  <si>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</si>
  <si>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</si>
  <si>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</si>
  <si>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</si>
  <si>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</si>
  <si>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</si>
  <si>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</si>
  <si>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</si>
  <si>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</si>
  <si>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</si>
  <si>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</si>
  <si>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</si>
  <si>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</si>
  <si>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</si>
  <si>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</si>
  <si>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</si>
  <si>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</si>
  <si>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</si>
  <si>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</si>
  <si>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</si>
  <si>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</si>
  <si>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</si>
  <si>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</si>
  <si>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</si>
  <si>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</si>
  <si>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</si>
  <si>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</si>
  <si>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</si>
  <si>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</si>
  <si>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</si>
  <si>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</si>
  <si>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</si>
  <si>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</si>
  <si>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</si>
  <si>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</si>
  <si>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</si>
  <si>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</si>
  <si>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</si>
  <si>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</si>
  <si>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</si>
  <si>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</si>
  <si>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AGF</t>
  </si>
  <si>
    <t>Promedio</t>
  </si>
  <si>
    <t>Royal</t>
  </si>
  <si>
    <t>Motocicletas</t>
  </si>
  <si>
    <t>ING</t>
  </si>
  <si>
    <t>ING Vida</t>
  </si>
  <si>
    <t>Security</t>
  </si>
  <si>
    <t>Bci</t>
  </si>
  <si>
    <t>Ise Chile</t>
  </si>
  <si>
    <t>*</t>
  </si>
  <si>
    <t>Se incluye reserva de siniestros por cheques en caja y caducados</t>
  </si>
  <si>
    <t xml:space="preserve">      (entre el 1 de enero y 30 de junio de 2004)</t>
  </si>
  <si>
    <t xml:space="preserve">      (entre el 1 de enero y 30 de junio de 2004, montos expresados en miles de pesos de junio de 2004)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</si>
</sst>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3" fontId="3" fillId="0" borderId="1" xfId="23" applyNumberFormat="1" applyFont="1" applyBorder="1">
      <alignment/>
      <protection/>
    </xf>
    <xf numFmtId="0" fontId="4" fillId="0" borderId="0" xfId="26" applyFont="1" applyBorder="1" applyAlignment="1" quotePrefix="1">
      <alignment horizontal="left"/>
      <protection/>
    </xf>
    <xf numFmtId="3" fontId="3" fillId="0" borderId="1" xfId="25" applyNumberFormat="1" applyFont="1" applyBorder="1" applyAlignment="1" quotePrefix="1">
      <alignment horizontal="right"/>
      <protection/>
    </xf>
    <xf numFmtId="3" fontId="2" fillId="0" borderId="2" xfId="26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/>
    </xf>
    <xf numFmtId="3" fontId="3" fillId="0" borderId="0" xfId="26" applyNumberFormat="1" applyFont="1" applyBorder="1">
      <alignment/>
      <protection/>
    </xf>
    <xf numFmtId="3" fontId="3" fillId="0" borderId="0" xfId="26" applyNumberFormat="1" applyFont="1" applyBorder="1" applyAlignment="1">
      <alignment horizontal="right"/>
      <protection/>
    </xf>
    <xf numFmtId="3" fontId="3" fillId="0" borderId="1" xfId="26" applyNumberFormat="1" applyFont="1" applyBorder="1" applyAlignment="1">
      <alignment horizontal="right"/>
      <protection/>
    </xf>
    <xf numFmtId="3" fontId="4" fillId="0" borderId="0" xfId="20" applyNumberFormat="1" applyFont="1" applyBorder="1" applyAlignment="1">
      <alignment/>
    </xf>
    <xf numFmtId="3" fontId="3" fillId="0" borderId="1" xfId="24" applyNumberFormat="1" applyFont="1" applyBorder="1">
      <alignment/>
      <protection/>
    </xf>
    <xf numFmtId="3" fontId="3" fillId="0" borderId="1" xfId="17" applyNumberFormat="1" applyFont="1" applyBorder="1" applyAlignment="1">
      <alignment/>
    </xf>
    <xf numFmtId="3" fontId="5" fillId="0" borderId="0" xfId="20" applyNumberFormat="1" applyFont="1" applyBorder="1" applyAlignment="1">
      <alignment/>
    </xf>
    <xf numFmtId="3" fontId="2" fillId="0" borderId="3" xfId="26" applyNumberFormat="1" applyFont="1" applyBorder="1" applyAlignment="1">
      <alignment horizontal="right"/>
      <protection/>
    </xf>
    <xf numFmtId="3" fontId="3" fillId="0" borderId="3" xfId="26" applyNumberFormat="1" applyFont="1" applyBorder="1" applyAlignment="1">
      <alignment horizontal="right"/>
      <protection/>
    </xf>
    <xf numFmtId="3" fontId="2" fillId="0" borderId="4" xfId="26" applyNumberFormat="1" applyFont="1" applyBorder="1" applyAlignment="1">
      <alignment horizontal="right"/>
      <protection/>
    </xf>
    <xf numFmtId="3" fontId="2" fillId="0" borderId="5" xfId="26" applyNumberFormat="1" applyFont="1" applyBorder="1" applyAlignment="1">
      <alignment horizontal="right"/>
      <protection/>
    </xf>
    <xf numFmtId="0" fontId="1" fillId="0" borderId="0" xfId="23" applyFont="1" applyAlignment="1" quotePrefix="1">
      <alignment horizontal="left"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6" fillId="0" borderId="0" xfId="23" applyFont="1" applyAlignment="1" quotePrefix="1">
      <alignment horizontal="left"/>
      <protection/>
    </xf>
    <xf numFmtId="0" fontId="1" fillId="0" borderId="0" xfId="23" applyFont="1" applyBorder="1" applyAlignment="1" quotePrefix="1">
      <alignment horizontal="right"/>
      <protection/>
    </xf>
    <xf numFmtId="38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3" applyNumberFormat="1" applyFont="1">
      <alignment/>
      <protection/>
    </xf>
    <xf numFmtId="38" fontId="1" fillId="0" borderId="6" xfId="17" applyNumberFormat="1" applyFont="1" applyBorder="1" applyAlignment="1">
      <alignment/>
    </xf>
    <xf numFmtId="38" fontId="1" fillId="0" borderId="7" xfId="17" applyNumberFormat="1" applyFont="1" applyBorder="1" applyAlignment="1">
      <alignment/>
    </xf>
    <xf numFmtId="38" fontId="1" fillId="0" borderId="7" xfId="23" applyNumberFormat="1" applyFont="1" applyBorder="1">
      <alignment/>
      <protection/>
    </xf>
    <xf numFmtId="38" fontId="1" fillId="0" borderId="0" xfId="23" applyNumberFormat="1" applyFont="1">
      <alignment/>
      <protection/>
    </xf>
    <xf numFmtId="0" fontId="8" fillId="0" borderId="8" xfId="23" applyFont="1" applyBorder="1">
      <alignment/>
      <protection/>
    </xf>
    <xf numFmtId="213" fontId="1" fillId="0" borderId="9" xfId="17" applyNumberFormat="1" applyFont="1" applyBorder="1" applyAlignment="1">
      <alignment/>
    </xf>
    <xf numFmtId="38" fontId="1" fillId="0" borderId="9" xfId="23" applyNumberFormat="1" applyFont="1" applyBorder="1">
      <alignment/>
      <protection/>
    </xf>
    <xf numFmtId="213" fontId="1" fillId="0" borderId="0" xfId="17" applyNumberFormat="1" applyFont="1" applyBorder="1" applyAlignment="1">
      <alignment/>
    </xf>
    <xf numFmtId="0" fontId="8" fillId="0" borderId="0" xfId="23" applyFont="1" applyBorder="1">
      <alignment/>
      <protection/>
    </xf>
    <xf numFmtId="38" fontId="1" fillId="0" borderId="10" xfId="23" applyNumberFormat="1" applyFont="1" applyBorder="1">
      <alignment/>
      <protection/>
    </xf>
    <xf numFmtId="0" fontId="1" fillId="0" borderId="0" xfId="24" applyFont="1" applyAlignment="1" quotePrefix="1">
      <alignment horizontal="left"/>
      <protection/>
    </xf>
    <xf numFmtId="0" fontId="1" fillId="0" borderId="0" xfId="24" applyFont="1">
      <alignment/>
      <protection/>
    </xf>
    <xf numFmtId="0" fontId="1" fillId="0" borderId="6" xfId="24" applyFont="1" applyBorder="1">
      <alignment/>
      <protection/>
    </xf>
    <xf numFmtId="38" fontId="1" fillId="0" borderId="7" xfId="18" applyNumberFormat="1" applyFont="1" applyBorder="1" applyAlignment="1">
      <alignment/>
    </xf>
    <xf numFmtId="38" fontId="1" fillId="0" borderId="7" xfId="24" applyNumberFormat="1" applyFont="1" applyBorder="1">
      <alignment/>
      <protection/>
    </xf>
    <xf numFmtId="0" fontId="1" fillId="0" borderId="7" xfId="24" applyFont="1" applyBorder="1">
      <alignment/>
      <protection/>
    </xf>
    <xf numFmtId="38" fontId="1" fillId="0" borderId="0" xfId="24" applyNumberFormat="1" applyFont="1">
      <alignment/>
      <protection/>
    </xf>
    <xf numFmtId="3" fontId="1" fillId="0" borderId="0" xfId="24" applyNumberFormat="1" applyFont="1">
      <alignment/>
      <protection/>
    </xf>
    <xf numFmtId="0" fontId="8" fillId="0" borderId="8" xfId="24" applyFont="1" applyBorder="1">
      <alignment/>
      <protection/>
    </xf>
    <xf numFmtId="213" fontId="1" fillId="0" borderId="9" xfId="18" applyNumberFormat="1" applyFont="1" applyBorder="1" applyAlignment="1">
      <alignment/>
    </xf>
    <xf numFmtId="38" fontId="1" fillId="0" borderId="9" xfId="24" applyNumberFormat="1" applyFont="1" applyBorder="1">
      <alignment/>
      <protection/>
    </xf>
    <xf numFmtId="0" fontId="1" fillId="0" borderId="9" xfId="24" applyFont="1" applyBorder="1">
      <alignment/>
      <protection/>
    </xf>
    <xf numFmtId="201" fontId="1" fillId="0" borderId="0" xfId="24" applyNumberFormat="1" applyFont="1">
      <alignment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38" fontId="1" fillId="0" borderId="6" xfId="19" applyNumberFormat="1" applyFont="1" applyBorder="1" applyAlignment="1">
      <alignment/>
    </xf>
    <xf numFmtId="38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0" fontId="1" fillId="0" borderId="7" xfId="25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8" xfId="25" applyFont="1" applyBorder="1">
      <alignment/>
      <protection/>
    </xf>
    <xf numFmtId="213" fontId="1" fillId="0" borderId="9" xfId="19" applyNumberFormat="1" applyFont="1" applyBorder="1" applyAlignment="1">
      <alignment/>
    </xf>
    <xf numFmtId="38" fontId="1" fillId="0" borderId="9" xfId="25" applyNumberFormat="1" applyFont="1" applyBorder="1">
      <alignment/>
      <protection/>
    </xf>
    <xf numFmtId="0" fontId="1" fillId="0" borderId="9" xfId="25" applyFont="1" applyBorder="1">
      <alignment/>
      <protection/>
    </xf>
    <xf numFmtId="3" fontId="1" fillId="0" borderId="0" xfId="25" applyNumberFormat="1" applyFont="1">
      <alignment/>
      <protection/>
    </xf>
    <xf numFmtId="201" fontId="1" fillId="0" borderId="0" xfId="25" applyNumberFormat="1" applyFont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5" fillId="0" borderId="0" xfId="26" applyFont="1" applyBorder="1" applyAlignment="1" quotePrefix="1">
      <alignment horizontal="left"/>
      <protection/>
    </xf>
    <xf numFmtId="0" fontId="1" fillId="0" borderId="0" xfId="26" applyFont="1" applyBorder="1">
      <alignment/>
      <protection/>
    </xf>
    <xf numFmtId="0" fontId="6" fillId="0" borderId="0" xfId="26" applyFont="1" applyBorder="1" applyAlignment="1" quotePrefix="1">
      <alignment horizontal="left"/>
      <protection/>
    </xf>
    <xf numFmtId="0" fontId="1" fillId="0" borderId="11" xfId="26" applyFont="1" applyBorder="1" applyAlignment="1" quotePrefix="1">
      <alignment horizontal="left"/>
      <protection/>
    </xf>
    <xf numFmtId="0" fontId="6" fillId="0" borderId="12" xfId="26" applyFont="1" applyBorder="1" applyAlignment="1" quotePrefix="1">
      <alignment horizontal="left"/>
      <protection/>
    </xf>
    <xf numFmtId="0" fontId="1" fillId="0" borderId="12" xfId="26" applyFont="1" applyBorder="1">
      <alignment/>
      <protection/>
    </xf>
    <xf numFmtId="0" fontId="1" fillId="0" borderId="13" xfId="26" applyFont="1" applyBorder="1">
      <alignment/>
      <protection/>
    </xf>
    <xf numFmtId="0" fontId="7" fillId="0" borderId="14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3" xfId="26" applyFont="1" applyBorder="1" applyAlignment="1">
      <alignment horizontal="right"/>
      <protection/>
    </xf>
    <xf numFmtId="0" fontId="1" fillId="0" borderId="15" xfId="26" applyFont="1" applyBorder="1">
      <alignment/>
      <protection/>
    </xf>
    <xf numFmtId="0" fontId="1" fillId="0" borderId="16" xfId="26" applyFont="1" applyBorder="1">
      <alignment/>
      <protection/>
    </xf>
    <xf numFmtId="0" fontId="1" fillId="0" borderId="17" xfId="26" applyFont="1" applyBorder="1">
      <alignment/>
      <protection/>
    </xf>
    <xf numFmtId="3" fontId="1" fillId="0" borderId="0" xfId="26" applyNumberFormat="1" applyFont="1">
      <alignment/>
      <protection/>
    </xf>
    <xf numFmtId="0" fontId="1" fillId="0" borderId="6" xfId="26" applyFont="1" applyBorder="1">
      <alignment/>
      <protection/>
    </xf>
    <xf numFmtId="38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38" fontId="1" fillId="0" borderId="7" xfId="26" applyNumberFormat="1" applyFont="1" applyBorder="1" applyAlignment="1">
      <alignment horizontal="right"/>
      <protection/>
    </xf>
    <xf numFmtId="38" fontId="1" fillId="0" borderId="18" xfId="26" applyNumberFormat="1" applyFont="1" applyBorder="1" applyAlignment="1">
      <alignment horizontal="right"/>
      <protection/>
    </xf>
    <xf numFmtId="0" fontId="3" fillId="0" borderId="10" xfId="26" applyFont="1" applyBorder="1">
      <alignment/>
      <protection/>
    </xf>
    <xf numFmtId="38" fontId="1" fillId="0" borderId="0" xfId="26" applyNumberFormat="1" applyFont="1">
      <alignment/>
      <protection/>
    </xf>
    <xf numFmtId="0" fontId="8" fillId="0" borderId="8" xfId="26" applyFont="1" applyBorder="1">
      <alignment/>
      <protection/>
    </xf>
    <xf numFmtId="213" fontId="1" fillId="0" borderId="9" xfId="20" applyNumberFormat="1" applyFont="1" applyBorder="1" applyAlignment="1">
      <alignment/>
    </xf>
    <xf numFmtId="38" fontId="1" fillId="0" borderId="9" xfId="26" applyNumberFormat="1" applyFont="1" applyBorder="1">
      <alignment/>
      <protection/>
    </xf>
    <xf numFmtId="38" fontId="1" fillId="0" borderId="9" xfId="26" applyNumberFormat="1" applyFont="1" applyBorder="1" applyAlignment="1">
      <alignment horizontal="right"/>
      <protection/>
    </xf>
    <xf numFmtId="0" fontId="1" fillId="0" borderId="9" xfId="26" applyFont="1" applyBorder="1">
      <alignment/>
      <protection/>
    </xf>
    <xf numFmtId="0" fontId="1" fillId="0" borderId="19" xfId="26" applyFont="1" applyBorder="1">
      <alignment/>
      <protection/>
    </xf>
    <xf numFmtId="0" fontId="1" fillId="0" borderId="0" xfId="26" applyFont="1" applyBorder="1" applyAlignment="1" quotePrefix="1">
      <alignment horizontal="left"/>
      <protection/>
    </xf>
    <xf numFmtId="201" fontId="1" fillId="0" borderId="0" xfId="26" applyNumberFormat="1" applyFont="1">
      <alignment/>
      <protection/>
    </xf>
    <xf numFmtId="0" fontId="1" fillId="0" borderId="20" xfId="26" applyFont="1" applyBorder="1" applyAlignment="1" quotePrefix="1">
      <alignment horizontal="left"/>
      <protection/>
    </xf>
    <xf numFmtId="0" fontId="7" fillId="0" borderId="21" xfId="26" applyFont="1" applyBorder="1">
      <alignment/>
      <protection/>
    </xf>
    <xf numFmtId="0" fontId="1" fillId="0" borderId="22" xfId="26" applyFont="1" applyBorder="1">
      <alignment/>
      <protection/>
    </xf>
    <xf numFmtId="0" fontId="3" fillId="0" borderId="8" xfId="26" applyFont="1" applyBorder="1">
      <alignment/>
      <protection/>
    </xf>
    <xf numFmtId="38" fontId="1" fillId="0" borderId="9" xfId="20" applyNumberFormat="1" applyFont="1" applyBorder="1" applyAlignment="1">
      <alignment/>
    </xf>
    <xf numFmtId="38" fontId="1" fillId="0" borderId="19" xfId="26" applyNumberFormat="1" applyFont="1" applyBorder="1" applyAlignment="1">
      <alignment horizontal="right"/>
      <protection/>
    </xf>
    <xf numFmtId="3" fontId="1" fillId="0" borderId="7" xfId="20" applyNumberFormat="1" applyFont="1" applyBorder="1" applyAlignment="1">
      <alignment/>
    </xf>
    <xf numFmtId="3" fontId="1" fillId="0" borderId="7" xfId="26" applyNumberFormat="1" applyFont="1" applyBorder="1">
      <alignment/>
      <protection/>
    </xf>
    <xf numFmtId="3" fontId="1" fillId="0" borderId="7" xfId="26" applyNumberFormat="1" applyFont="1" applyBorder="1" applyAlignment="1">
      <alignment horizontal="right"/>
      <protection/>
    </xf>
    <xf numFmtId="38" fontId="1" fillId="0" borderId="3" xfId="26" applyNumberFormat="1" applyFont="1" applyBorder="1" applyAlignment="1">
      <alignment horizontal="right"/>
      <protection/>
    </xf>
    <xf numFmtId="0" fontId="1" fillId="0" borderId="8" xfId="26" applyFont="1" applyBorder="1">
      <alignment/>
      <protection/>
    </xf>
    <xf numFmtId="38" fontId="1" fillId="0" borderId="23" xfId="26" applyNumberFormat="1" applyFont="1" applyBorder="1" applyAlignment="1">
      <alignment horizontal="right"/>
      <protection/>
    </xf>
    <xf numFmtId="3" fontId="1" fillId="0" borderId="0" xfId="20" applyNumberFormat="1" applyFont="1" applyBorder="1" applyAlignment="1">
      <alignment/>
    </xf>
    <xf numFmtId="3" fontId="1" fillId="0" borderId="0" xfId="20" applyNumberFormat="1" applyFont="1" applyBorder="1" applyAlignment="1">
      <alignment horizontal="right"/>
    </xf>
    <xf numFmtId="3" fontId="1" fillId="0" borderId="0" xfId="20" applyNumberFormat="1" applyFont="1" applyBorder="1" applyAlignment="1" quotePrefix="1">
      <alignment horizontal="right"/>
    </xf>
    <xf numFmtId="0" fontId="1" fillId="0" borderId="0" xfId="23" applyFont="1" applyAlignment="1">
      <alignment horizontal="left"/>
      <protection/>
    </xf>
    <xf numFmtId="49" fontId="2" fillId="0" borderId="0" xfId="23" applyNumberFormat="1" applyFont="1" applyBorder="1" applyAlignment="1">
      <alignment horizontal="left"/>
      <protection/>
    </xf>
    <xf numFmtId="0" fontId="2" fillId="0" borderId="20" xfId="23" applyNumberFormat="1" applyFont="1" applyBorder="1" applyAlignment="1">
      <alignment horizontal="left"/>
      <protection/>
    </xf>
    <xf numFmtId="0" fontId="2" fillId="0" borderId="20" xfId="23" applyNumberFormat="1" applyFont="1" applyBorder="1" applyAlignment="1" quotePrefix="1">
      <alignment horizontal="left"/>
      <protection/>
    </xf>
    <xf numFmtId="0" fontId="2" fillId="0" borderId="21" xfId="23" applyNumberFormat="1" applyFont="1" applyBorder="1" applyAlignment="1">
      <alignment horizontal="left"/>
      <protection/>
    </xf>
    <xf numFmtId="0" fontId="2" fillId="0" borderId="24" xfId="23" applyNumberFormat="1" applyFont="1" applyBorder="1" applyAlignment="1">
      <alignment horizontal="left"/>
      <protection/>
    </xf>
    <xf numFmtId="0" fontId="2" fillId="0" borderId="21" xfId="23" applyNumberFormat="1" applyFont="1" applyBorder="1" applyAlignment="1" quotePrefix="1">
      <alignment horizontal="left"/>
      <protection/>
    </xf>
    <xf numFmtId="0" fontId="2" fillId="0" borderId="24" xfId="23" applyNumberFormat="1" applyFont="1" applyBorder="1" applyAlignment="1" quotePrefix="1">
      <alignment horizontal="lef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5" applyNumberFormat="1" applyFont="1" applyFill="1" applyBorder="1" applyAlignment="1" quotePrefix="1">
      <alignment horizontal="right"/>
    </xf>
    <xf numFmtId="0" fontId="4" fillId="0" borderId="0" xfId="26" applyFont="1" applyBorder="1" applyAlignment="1">
      <alignment horizontal="left"/>
      <protection/>
    </xf>
    <xf numFmtId="3" fontId="3" fillId="0" borderId="0" xfId="25" applyNumberFormat="1" applyFont="1" applyBorder="1">
      <alignment/>
      <protection/>
    </xf>
    <xf numFmtId="0" fontId="9" fillId="0" borderId="0" xfId="23" applyFont="1" applyBorder="1" applyAlignment="1" quotePrefix="1">
      <alignment horizontal="left"/>
      <protection/>
    </xf>
    <xf numFmtId="0" fontId="3" fillId="0" borderId="0" xfId="23" applyFont="1">
      <alignment/>
      <protection/>
    </xf>
    <xf numFmtId="0" fontId="3" fillId="0" borderId="0" xfId="23" applyFont="1" applyBorder="1">
      <alignment/>
      <protection/>
    </xf>
    <xf numFmtId="3" fontId="3" fillId="0" borderId="25" xfId="23" applyNumberFormat="1" applyFont="1" applyBorder="1">
      <alignment/>
      <protection/>
    </xf>
    <xf numFmtId="38" fontId="3" fillId="0" borderId="18" xfId="23" applyNumberFormat="1" applyFont="1" applyBorder="1">
      <alignment/>
      <protection/>
    </xf>
    <xf numFmtId="38" fontId="3" fillId="0" borderId="19" xfId="23" applyNumberFormat="1" applyFont="1" applyBorder="1">
      <alignment/>
      <protection/>
    </xf>
    <xf numFmtId="38" fontId="3" fillId="0" borderId="0" xfId="23" applyNumberFormat="1" applyFont="1" applyBorder="1">
      <alignment/>
      <protection/>
    </xf>
    <xf numFmtId="3" fontId="3" fillId="0" borderId="2" xfId="23" applyNumberFormat="1" applyFont="1" applyFill="1" applyBorder="1">
      <alignment/>
      <protection/>
    </xf>
    <xf numFmtId="0" fontId="9" fillId="0" borderId="0" xfId="23" applyFont="1" applyAlignment="1" quotePrefix="1">
      <alignment horizontal="left"/>
      <protection/>
    </xf>
    <xf numFmtId="0" fontId="9" fillId="0" borderId="0" xfId="24" applyFont="1" applyAlignment="1" quotePrefix="1">
      <alignment horizontal="left"/>
      <protection/>
    </xf>
    <xf numFmtId="0" fontId="3" fillId="0" borderId="0" xfId="24" applyFont="1">
      <alignment/>
      <protection/>
    </xf>
    <xf numFmtId="3" fontId="3" fillId="0" borderId="2" xfId="24" applyNumberFormat="1" applyFont="1" applyBorder="1">
      <alignment/>
      <protection/>
    </xf>
    <xf numFmtId="0" fontId="3" fillId="0" borderId="18" xfId="24" applyFont="1" applyBorder="1">
      <alignment/>
      <protection/>
    </xf>
    <xf numFmtId="0" fontId="3" fillId="0" borderId="19" xfId="24" applyFont="1" applyBorder="1">
      <alignment/>
      <protection/>
    </xf>
    <xf numFmtId="3" fontId="1" fillId="0" borderId="0" xfId="19" applyNumberFormat="1" applyFont="1" applyBorder="1" applyAlignment="1">
      <alignment/>
    </xf>
    <xf numFmtId="0" fontId="3" fillId="0" borderId="0" xfId="25" applyFont="1">
      <alignment/>
      <protection/>
    </xf>
    <xf numFmtId="0" fontId="3" fillId="0" borderId="7" xfId="25" applyFont="1" applyBorder="1">
      <alignment/>
      <protection/>
    </xf>
    <xf numFmtId="0" fontId="3" fillId="0" borderId="9" xfId="25" applyFont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1" fillId="0" borderId="21" xfId="23" applyNumberFormat="1" applyFont="1" applyBorder="1" applyAlignment="1" quotePrefix="1">
      <alignment horizontal="left"/>
      <protection/>
    </xf>
    <xf numFmtId="38" fontId="3" fillId="0" borderId="0" xfId="25" applyNumberFormat="1" applyFont="1" applyBorder="1" applyAlignment="1">
      <alignment horizontal="right"/>
      <protection/>
    </xf>
    <xf numFmtId="3" fontId="3" fillId="0" borderId="2" xfId="25" applyNumberFormat="1" applyFont="1" applyBorder="1">
      <alignment/>
      <protection/>
    </xf>
    <xf numFmtId="0" fontId="3" fillId="0" borderId="18" xfId="25" applyFont="1" applyBorder="1">
      <alignment/>
      <protection/>
    </xf>
    <xf numFmtId="0" fontId="3" fillId="0" borderId="19" xfId="25" applyFont="1" applyBorder="1">
      <alignment/>
      <protection/>
    </xf>
    <xf numFmtId="3" fontId="3" fillId="0" borderId="2" xfId="25" applyNumberFormat="1" applyFont="1" applyBorder="1" applyAlignment="1" quotePrefix="1">
      <alignment horizontal="right"/>
      <protection/>
    </xf>
    <xf numFmtId="3" fontId="3" fillId="0" borderId="0" xfId="25" applyNumberFormat="1" applyFont="1">
      <alignment/>
      <protection/>
    </xf>
    <xf numFmtId="0" fontId="1" fillId="0" borderId="0" xfId="23" applyNumberFormat="1" applyFont="1" applyBorder="1" applyAlignment="1" quotePrefix="1">
      <alignment horizontal="left"/>
      <protection/>
    </xf>
    <xf numFmtId="0" fontId="2" fillId="0" borderId="26" xfId="23" applyFont="1" applyBorder="1" applyAlignment="1">
      <alignment horizontal="left"/>
      <protection/>
    </xf>
    <xf numFmtId="0" fontId="2" fillId="0" borderId="26" xfId="23" applyFont="1" applyBorder="1" applyAlignment="1" quotePrefix="1">
      <alignment horizontal="left"/>
      <protection/>
    </xf>
    <xf numFmtId="0" fontId="2" fillId="0" borderId="26" xfId="23" applyFont="1" applyBorder="1">
      <alignment/>
      <protection/>
    </xf>
    <xf numFmtId="49" fontId="2" fillId="0" borderId="20" xfId="23" applyNumberFormat="1" applyFont="1" applyBorder="1" applyAlignment="1">
      <alignment horizontal="left"/>
      <protection/>
    </xf>
    <xf numFmtId="49" fontId="2" fillId="0" borderId="21" xfId="23" applyNumberFormat="1" applyFont="1" applyBorder="1" applyAlignment="1">
      <alignment horizontal="left"/>
      <protection/>
    </xf>
    <xf numFmtId="49" fontId="2" fillId="0" borderId="24" xfId="23" applyNumberFormat="1" applyFont="1" applyBorder="1" applyAlignment="1">
      <alignment horizontal="left"/>
      <protection/>
    </xf>
    <xf numFmtId="0" fontId="4" fillId="0" borderId="0" xfId="23" applyFont="1" applyAlignment="1" quotePrefix="1">
      <alignment horizontal="left"/>
      <protection/>
    </xf>
    <xf numFmtId="0" fontId="4" fillId="0" borderId="0" xfId="24" applyFont="1" applyAlignment="1" quotePrefix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5" fillId="0" borderId="0" xfId="23" applyFont="1" applyAlignment="1" quotePrefix="1">
      <alignment horizontal="left"/>
      <protection/>
    </xf>
    <xf numFmtId="0" fontId="5" fillId="0" borderId="0" xfId="24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3" fillId="0" borderId="10" xfId="23" applyFont="1" applyBorder="1">
      <alignment/>
      <protection/>
    </xf>
    <xf numFmtId="3" fontId="3" fillId="0" borderId="0" xfId="17" applyNumberFormat="1" applyFont="1" applyBorder="1" applyAlignment="1">
      <alignment/>
    </xf>
    <xf numFmtId="3" fontId="3" fillId="0" borderId="0" xfId="23" applyNumberFormat="1" applyFont="1" applyBorder="1">
      <alignment/>
      <protection/>
    </xf>
    <xf numFmtId="0" fontId="3" fillId="0" borderId="10" xfId="24" applyFont="1" applyBorder="1">
      <alignment/>
      <protection/>
    </xf>
    <xf numFmtId="3" fontId="3" fillId="0" borderId="0" xfId="18" applyNumberFormat="1" applyFont="1" applyBorder="1" applyAlignment="1">
      <alignment/>
    </xf>
    <xf numFmtId="0" fontId="3" fillId="0" borderId="21" xfId="23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0" xfId="25" applyFont="1" applyBorder="1">
      <alignment/>
      <protection/>
    </xf>
    <xf numFmtId="3" fontId="3" fillId="0" borderId="0" xfId="19" applyNumberFormat="1" applyFont="1" applyBorder="1" applyAlignment="1">
      <alignment/>
    </xf>
    <xf numFmtId="0" fontId="7" fillId="0" borderId="20" xfId="23" applyFont="1" applyBorder="1" applyAlignment="1" quotePrefix="1">
      <alignment horizontal="left"/>
      <protection/>
    </xf>
    <xf numFmtId="0" fontId="7" fillId="0" borderId="12" xfId="23" applyFont="1" applyBorder="1" applyAlignment="1" quotePrefix="1">
      <alignment horizontal="right"/>
      <protection/>
    </xf>
    <xf numFmtId="0" fontId="7" fillId="0" borderId="13" xfId="23" applyFont="1" applyBorder="1" applyAlignment="1" quotePrefix="1">
      <alignment horizontal="right"/>
      <protection/>
    </xf>
    <xf numFmtId="0" fontId="7" fillId="0" borderId="21" xfId="23" applyFont="1" applyBorder="1">
      <alignment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 applyAlignment="1" quotePrefix="1">
      <alignment horizontal="right"/>
      <protection/>
    </xf>
    <xf numFmtId="0" fontId="7" fillId="0" borderId="3" xfId="23" applyFont="1" applyBorder="1" applyAlignment="1" quotePrefix="1">
      <alignment horizontal="right"/>
      <protection/>
    </xf>
    <xf numFmtId="0" fontId="7" fillId="0" borderId="22" xfId="23" applyFont="1" applyBorder="1">
      <alignment/>
      <protection/>
    </xf>
    <xf numFmtId="0" fontId="7" fillId="0" borderId="16" xfId="23" applyFont="1" applyBorder="1" applyAlignment="1" quotePrefix="1">
      <alignment horizontal="right"/>
      <protection/>
    </xf>
    <xf numFmtId="0" fontId="7" fillId="0" borderId="17" xfId="23" applyFont="1" applyBorder="1" applyAlignment="1" quotePrefix="1">
      <alignment horizontal="right"/>
      <protection/>
    </xf>
    <xf numFmtId="0" fontId="7" fillId="0" borderId="3" xfId="23" applyFont="1" applyBorder="1" applyAlignment="1">
      <alignment horizontal="right"/>
      <protection/>
    </xf>
    <xf numFmtId="0" fontId="7" fillId="0" borderId="20" xfId="24" applyFont="1" applyBorder="1" applyAlignment="1" quotePrefix="1">
      <alignment horizontal="left"/>
      <protection/>
    </xf>
    <xf numFmtId="0" fontId="7" fillId="0" borderId="12" xfId="24" applyFont="1" applyBorder="1" applyAlignment="1" quotePrefix="1">
      <alignment horizontal="right"/>
      <protection/>
    </xf>
    <xf numFmtId="0" fontId="7" fillId="0" borderId="27" xfId="24" applyFont="1" applyBorder="1" applyAlignment="1" quotePrefix="1">
      <alignment horizontal="left"/>
      <protection/>
    </xf>
    <xf numFmtId="0" fontId="7" fillId="0" borderId="12" xfId="24" applyFont="1" applyBorder="1" applyAlignment="1">
      <alignment horizontal="right"/>
      <protection/>
    </xf>
    <xf numFmtId="0" fontId="7" fillId="0" borderId="13" xfId="24" applyFont="1" applyBorder="1" applyAlignment="1" quotePrefix="1">
      <alignment horizontal="right"/>
      <protection/>
    </xf>
    <xf numFmtId="0" fontId="7" fillId="0" borderId="21" xfId="24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 quotePrefix="1">
      <alignment horizontal="right"/>
      <protection/>
    </xf>
    <xf numFmtId="0" fontId="7" fillId="0" borderId="3" xfId="24" applyFont="1" applyBorder="1" applyAlignment="1" quotePrefix="1">
      <alignment horizontal="right"/>
      <protection/>
    </xf>
    <xf numFmtId="0" fontId="7" fillId="0" borderId="22" xfId="24" applyFont="1" applyBorder="1">
      <alignment/>
      <protection/>
    </xf>
    <xf numFmtId="0" fontId="7" fillId="0" borderId="16" xfId="24" applyFont="1" applyBorder="1" applyAlignment="1" quotePrefix="1">
      <alignment horizontal="right"/>
      <protection/>
    </xf>
    <xf numFmtId="0" fontId="7" fillId="0" borderId="17" xfId="24" applyFont="1" applyBorder="1" applyAlignment="1" quotePrefix="1">
      <alignment horizontal="right"/>
      <protection/>
    </xf>
    <xf numFmtId="0" fontId="7" fillId="0" borderId="20" xfId="25" applyFont="1" applyBorder="1" applyAlignment="1" quotePrefix="1">
      <alignment horizontal="left"/>
      <protection/>
    </xf>
    <xf numFmtId="0" fontId="7" fillId="0" borderId="27" xfId="25" applyFont="1" applyBorder="1" applyAlignment="1" quotePrefix="1">
      <alignment horizontal="left"/>
      <protection/>
    </xf>
    <xf numFmtId="0" fontId="7" fillId="0" borderId="27" xfId="25" applyFont="1" applyBorder="1">
      <alignment/>
      <protection/>
    </xf>
    <xf numFmtId="0" fontId="7" fillId="0" borderId="27" xfId="25" applyFont="1" applyBorder="1" applyAlignment="1" quotePrefix="1">
      <alignment horizontal="center"/>
      <protection/>
    </xf>
    <xf numFmtId="0" fontId="7" fillId="0" borderId="27" xfId="25" applyFont="1" applyBorder="1" applyAlignment="1">
      <alignment horizontal="center"/>
      <protection/>
    </xf>
    <xf numFmtId="0" fontId="7" fillId="0" borderId="12" xfId="25" applyFont="1" applyBorder="1" applyAlignment="1">
      <alignment horizontal="right"/>
      <protection/>
    </xf>
    <xf numFmtId="0" fontId="7" fillId="0" borderId="13" xfId="25" applyFont="1" applyBorder="1" applyAlignment="1" quotePrefix="1">
      <alignment horizontal="right"/>
      <protection/>
    </xf>
    <xf numFmtId="0" fontId="7" fillId="0" borderId="21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22" xfId="25" applyFont="1" applyBorder="1">
      <alignment/>
      <protection/>
    </xf>
    <xf numFmtId="0" fontId="7" fillId="0" borderId="16" xfId="25" applyFont="1" applyBorder="1" applyAlignment="1">
      <alignment horizontal="right"/>
      <protection/>
    </xf>
    <xf numFmtId="0" fontId="7" fillId="0" borderId="16" xfId="25" applyFont="1" applyBorder="1" applyAlignment="1" quotePrefix="1">
      <alignment horizontal="right"/>
      <protection/>
    </xf>
    <xf numFmtId="0" fontId="7" fillId="0" borderId="16" xfId="25" applyFont="1" applyBorder="1">
      <alignment/>
      <protection/>
    </xf>
    <xf numFmtId="0" fontId="7" fillId="0" borderId="17" xfId="25" applyFont="1" applyBorder="1" applyAlignment="1" quotePrefix="1">
      <alignment horizontal="right"/>
      <protection/>
    </xf>
    <xf numFmtId="0" fontId="7" fillId="0" borderId="0" xfId="25" applyFont="1" applyAlignment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0" xfId="25" applyFont="1" applyBorder="1" applyAlignment="1">
      <alignment horizontal="center"/>
      <protection/>
    </xf>
    <xf numFmtId="0" fontId="7" fillId="0" borderId="0" xfId="25" applyFont="1" applyBorder="1" applyAlignment="1">
      <alignment horizontal="left"/>
      <protection/>
    </xf>
    <xf numFmtId="3" fontId="1" fillId="0" borderId="0" xfId="26" applyNumberFormat="1" applyFont="1" applyFill="1">
      <alignment/>
      <protection/>
    </xf>
    <xf numFmtId="3" fontId="1" fillId="0" borderId="0" xfId="0" applyNumberFormat="1" applyFont="1" applyAlignment="1">
      <alignment horizontal="center"/>
    </xf>
    <xf numFmtId="0" fontId="1" fillId="0" borderId="0" xfId="25" applyFont="1" applyAlignment="1">
      <alignment horizontal="center"/>
      <protection/>
    </xf>
    <xf numFmtId="0" fontId="7" fillId="0" borderId="27" xfId="25" applyFont="1" applyBorder="1" applyAlignment="1" quotePrefix="1">
      <alignment horizontal="center"/>
      <protection/>
    </xf>
    <xf numFmtId="0" fontId="7" fillId="0" borderId="27" xfId="25" applyFont="1" applyBorder="1" applyAlignment="1">
      <alignment horizontal="center"/>
      <protection/>
    </xf>
    <xf numFmtId="0" fontId="2" fillId="0" borderId="0" xfId="23" applyFont="1" applyBorder="1" applyAlignment="1" quotePrefix="1">
      <alignment horizontal="left"/>
      <protection/>
    </xf>
    <xf numFmtId="0" fontId="5" fillId="0" borderId="0" xfId="23" applyFont="1" applyBorder="1">
      <alignment/>
      <protection/>
    </xf>
    <xf numFmtId="0" fontId="7" fillId="0" borderId="0" xfId="23" applyFont="1" applyBorder="1">
      <alignment/>
      <protection/>
    </xf>
    <xf numFmtId="38" fontId="7" fillId="0" borderId="0" xfId="23" applyNumberFormat="1" applyFont="1" applyBorder="1">
      <alignment/>
      <protection/>
    </xf>
    <xf numFmtId="0" fontId="1" fillId="0" borderId="0" xfId="23" applyFont="1" applyAlignment="1">
      <alignment shrinkToFit="1"/>
      <protection/>
    </xf>
  </cellXfs>
  <cellStyles count="14">
    <cellStyle name="Normal" xfId="0"/>
    <cellStyle name="Comma" xfId="15"/>
    <cellStyle name="Comma [0]" xfId="16"/>
    <cellStyle name="Millares_SOAPAB" xfId="17"/>
    <cellStyle name="Millares_SOAPC" xfId="18"/>
    <cellStyle name="Millares_SOAPDE" xfId="19"/>
    <cellStyle name="Millares_SOAPFGH" xfId="20"/>
    <cellStyle name="Currency" xfId="21"/>
    <cellStyle name="Currency [0]" xfId="22"/>
    <cellStyle name="Normal_SOAPAB" xfId="23"/>
    <cellStyle name="Normal_SOAPC" xfId="24"/>
    <cellStyle name="Normal_SOAPDE" xfId="25"/>
    <cellStyle name="Normal_SOAPFGH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18" customWidth="1"/>
    <col min="2" max="4" width="13.7109375" style="18" customWidth="1"/>
    <col min="5" max="5" width="16.57421875" style="123" customWidth="1"/>
    <col min="6" max="6" width="11.7109375" style="18" customWidth="1"/>
    <col min="7" max="7" width="9.140625" style="18" customWidth="1"/>
    <col min="8" max="8" width="8.8515625" style="18" customWidth="1"/>
    <col min="9" max="9" width="9.140625" style="18" customWidth="1"/>
    <col min="10" max="16384" width="11.421875" style="18" customWidth="1"/>
  </cols>
  <sheetData>
    <row r="1" ht="12.75">
      <c r="A1" s="17"/>
    </row>
    <row r="2" ht="12.75">
      <c r="A2" s="17"/>
    </row>
    <row r="3" spans="1:6" ht="12.75">
      <c r="A3" s="122" t="s">
        <v>66</v>
      </c>
      <c r="B3" s="19"/>
      <c r="C3" s="19"/>
      <c r="D3" s="19"/>
      <c r="E3" s="124"/>
      <c r="F3" s="19"/>
    </row>
    <row r="4" ht="12.75"/>
    <row r="5" ht="12.75">
      <c r="A5" s="158" t="s">
        <v>67</v>
      </c>
    </row>
    <row r="6" spans="1:2" ht="12.75" customHeight="1">
      <c r="A6" s="155" t="s">
        <v>101</v>
      </c>
      <c r="B6" s="20"/>
    </row>
    <row r="7" spans="1:9" ht="12.75" customHeight="1">
      <c r="A7" s="171"/>
      <c r="B7" s="172" t="s">
        <v>51</v>
      </c>
      <c r="C7" s="172" t="s">
        <v>51</v>
      </c>
      <c r="D7" s="172" t="s">
        <v>51</v>
      </c>
      <c r="E7" s="173" t="s">
        <v>68</v>
      </c>
      <c r="G7" s="219"/>
      <c r="H7" s="19"/>
      <c r="I7" s="19"/>
    </row>
    <row r="8" spans="1:9" ht="12.75" customHeight="1">
      <c r="A8" s="174" t="s">
        <v>1</v>
      </c>
      <c r="B8" s="175" t="s">
        <v>69</v>
      </c>
      <c r="C8" s="176" t="s">
        <v>27</v>
      </c>
      <c r="D8" s="175" t="s">
        <v>70</v>
      </c>
      <c r="E8" s="177" t="s">
        <v>71</v>
      </c>
      <c r="G8" s="19"/>
      <c r="H8" s="19"/>
      <c r="I8" s="19"/>
    </row>
    <row r="9" spans="1:9" ht="12.75">
      <c r="A9" s="178"/>
      <c r="B9" s="179" t="s">
        <v>72</v>
      </c>
      <c r="C9" s="179" t="s">
        <v>73</v>
      </c>
      <c r="D9" s="179" t="s">
        <v>74</v>
      </c>
      <c r="E9" s="180" t="s">
        <v>75</v>
      </c>
      <c r="G9" s="220"/>
      <c r="H9" s="221"/>
      <c r="I9" s="124"/>
    </row>
    <row r="10" spans="1:10" ht="12.75">
      <c r="A10" s="111" t="s">
        <v>88</v>
      </c>
      <c r="B10" s="21">
        <v>1</v>
      </c>
      <c r="C10" s="21">
        <v>0</v>
      </c>
      <c r="D10" s="119">
        <v>338</v>
      </c>
      <c r="E10" s="125">
        <f aca="true" t="shared" si="0" ref="E10:E26">SUM(B10:D10)</f>
        <v>339</v>
      </c>
      <c r="G10" s="22"/>
      <c r="H10" s="22"/>
      <c r="I10" s="222"/>
      <c r="J10" s="109"/>
    </row>
    <row r="11" spans="1:10" ht="12.75">
      <c r="A11" s="149" t="s">
        <v>90</v>
      </c>
      <c r="B11" s="23">
        <v>0</v>
      </c>
      <c r="C11" s="23">
        <v>0</v>
      </c>
      <c r="D11" s="24">
        <v>1043</v>
      </c>
      <c r="E11" s="125">
        <f t="shared" si="0"/>
        <v>1043</v>
      </c>
      <c r="G11" s="22"/>
      <c r="H11" s="22"/>
      <c r="I11" s="222"/>
      <c r="J11" s="109"/>
    </row>
    <row r="12" spans="1:10" ht="12.75">
      <c r="A12" s="149" t="s">
        <v>85</v>
      </c>
      <c r="B12" s="23">
        <v>2</v>
      </c>
      <c r="C12" s="23">
        <v>0</v>
      </c>
      <c r="D12" s="24">
        <v>3030</v>
      </c>
      <c r="E12" s="125">
        <f t="shared" si="0"/>
        <v>3032</v>
      </c>
      <c r="G12" s="22"/>
      <c r="H12" s="22"/>
      <c r="I12" s="222"/>
      <c r="J12" s="109"/>
    </row>
    <row r="13" spans="1:10" ht="12.75">
      <c r="A13" s="149" t="s">
        <v>97</v>
      </c>
      <c r="B13" s="23">
        <v>1</v>
      </c>
      <c r="C13" s="23">
        <v>0</v>
      </c>
      <c r="D13" s="24">
        <v>1051</v>
      </c>
      <c r="E13" s="125">
        <f t="shared" si="0"/>
        <v>1052</v>
      </c>
      <c r="G13" s="22"/>
      <c r="H13" s="22"/>
      <c r="I13" s="222"/>
      <c r="J13" s="109"/>
    </row>
    <row r="14" spans="1:10" ht="12.75">
      <c r="A14" s="149" t="s">
        <v>9</v>
      </c>
      <c r="B14" s="23">
        <v>0</v>
      </c>
      <c r="C14" s="23">
        <v>0</v>
      </c>
      <c r="D14" s="24">
        <v>912</v>
      </c>
      <c r="E14" s="125">
        <f t="shared" si="0"/>
        <v>912</v>
      </c>
      <c r="G14" s="22"/>
      <c r="H14" s="22"/>
      <c r="I14" s="222"/>
      <c r="J14" s="109"/>
    </row>
    <row r="15" spans="1:10" ht="12.75">
      <c r="A15" s="150" t="s">
        <v>87</v>
      </c>
      <c r="B15" s="23">
        <v>4</v>
      </c>
      <c r="C15" s="23">
        <v>0</v>
      </c>
      <c r="D15" s="24">
        <v>105</v>
      </c>
      <c r="E15" s="125">
        <f t="shared" si="0"/>
        <v>109</v>
      </c>
      <c r="G15" s="22"/>
      <c r="H15" s="22"/>
      <c r="I15" s="222"/>
      <c r="J15" s="109"/>
    </row>
    <row r="16" spans="1:10" ht="12.75">
      <c r="A16" s="151" t="s">
        <v>10</v>
      </c>
      <c r="B16" s="23">
        <v>0</v>
      </c>
      <c r="C16" s="23">
        <v>0</v>
      </c>
      <c r="D16" s="24">
        <v>1213</v>
      </c>
      <c r="E16" s="125">
        <f t="shared" si="0"/>
        <v>1213</v>
      </c>
      <c r="G16" s="22"/>
      <c r="H16" s="22"/>
      <c r="I16" s="222"/>
      <c r="J16" s="109"/>
    </row>
    <row r="17" spans="1:10" ht="12.75">
      <c r="A17" s="151" t="s">
        <v>94</v>
      </c>
      <c r="B17" s="23">
        <v>0</v>
      </c>
      <c r="C17" s="23">
        <v>0</v>
      </c>
      <c r="D17" s="24">
        <v>722</v>
      </c>
      <c r="E17" s="125">
        <f t="shared" si="0"/>
        <v>722</v>
      </c>
      <c r="G17" s="22"/>
      <c r="H17" s="22"/>
      <c r="I17" s="222"/>
      <c r="J17" s="109"/>
    </row>
    <row r="18" spans="1:10" ht="12.75">
      <c r="A18" s="151" t="s">
        <v>95</v>
      </c>
      <c r="B18" s="23">
        <v>27</v>
      </c>
      <c r="C18" s="23">
        <v>95</v>
      </c>
      <c r="D18" s="24">
        <v>854</v>
      </c>
      <c r="E18" s="125">
        <f t="shared" si="0"/>
        <v>976</v>
      </c>
      <c r="G18" s="22"/>
      <c r="H18" s="22"/>
      <c r="I18" s="222"/>
      <c r="J18" s="109"/>
    </row>
    <row r="19" spans="1:10" ht="12.75">
      <c r="A19" s="151" t="s">
        <v>11</v>
      </c>
      <c r="B19" s="23">
        <v>0</v>
      </c>
      <c r="C19" s="23">
        <v>0</v>
      </c>
      <c r="D19" s="24"/>
      <c r="E19" s="125">
        <f t="shared" si="0"/>
        <v>0</v>
      </c>
      <c r="G19" s="22"/>
      <c r="H19" s="22"/>
      <c r="I19" s="222"/>
      <c r="J19" s="109"/>
    </row>
    <row r="20" spans="1:10" ht="12.75">
      <c r="A20" s="150" t="s">
        <v>12</v>
      </c>
      <c r="B20" s="18">
        <v>157</v>
      </c>
      <c r="C20" s="18">
        <v>0</v>
      </c>
      <c r="D20" s="25">
        <v>1153</v>
      </c>
      <c r="E20" s="125">
        <f t="shared" si="0"/>
        <v>1310</v>
      </c>
      <c r="G20" s="22"/>
      <c r="H20" s="22"/>
      <c r="I20" s="222"/>
      <c r="J20" s="109"/>
    </row>
    <row r="21" spans="1:10" ht="12.75">
      <c r="A21" s="149" t="s">
        <v>13</v>
      </c>
      <c r="B21" s="23">
        <v>5</v>
      </c>
      <c r="C21" s="23">
        <v>0</v>
      </c>
      <c r="D21" s="24">
        <v>1267</v>
      </c>
      <c r="E21" s="125">
        <f t="shared" si="0"/>
        <v>1272</v>
      </c>
      <c r="G21" s="22"/>
      <c r="H21" s="22"/>
      <c r="I21" s="222"/>
      <c r="J21" s="109"/>
    </row>
    <row r="22" spans="1:10" ht="12.75">
      <c r="A22" s="149" t="s">
        <v>98</v>
      </c>
      <c r="B22" s="23">
        <v>0</v>
      </c>
      <c r="C22" s="23">
        <v>0</v>
      </c>
      <c r="D22" s="24">
        <v>3</v>
      </c>
      <c r="E22" s="125">
        <f t="shared" si="0"/>
        <v>3</v>
      </c>
      <c r="G22" s="22"/>
      <c r="H22" s="22"/>
      <c r="I22" s="222"/>
      <c r="J22" s="109"/>
    </row>
    <row r="23" spans="1:10" ht="12.75">
      <c r="A23" s="151" t="s">
        <v>89</v>
      </c>
      <c r="B23" s="23">
        <v>0</v>
      </c>
      <c r="C23" s="23">
        <v>0</v>
      </c>
      <c r="D23" s="118">
        <v>644</v>
      </c>
      <c r="E23" s="125">
        <f t="shared" si="0"/>
        <v>644</v>
      </c>
      <c r="G23" s="22"/>
      <c r="H23" s="22"/>
      <c r="I23" s="222"/>
      <c r="J23" s="109"/>
    </row>
    <row r="24" spans="1:10" ht="12.75">
      <c r="A24" s="149" t="s">
        <v>14</v>
      </c>
      <c r="B24" s="23">
        <v>8</v>
      </c>
      <c r="C24" s="23">
        <v>0</v>
      </c>
      <c r="D24" s="24">
        <v>724</v>
      </c>
      <c r="E24" s="125">
        <f t="shared" si="0"/>
        <v>732</v>
      </c>
      <c r="G24" s="22"/>
      <c r="H24" s="22"/>
      <c r="I24" s="222"/>
      <c r="J24" s="109"/>
    </row>
    <row r="25" spans="1:10" ht="12.75">
      <c r="A25" s="151" t="s">
        <v>92</v>
      </c>
      <c r="B25" s="23">
        <v>0</v>
      </c>
      <c r="C25" s="23">
        <v>0</v>
      </c>
      <c r="D25" s="24">
        <v>0</v>
      </c>
      <c r="E25" s="125">
        <f t="shared" si="0"/>
        <v>0</v>
      </c>
      <c r="G25" s="22"/>
      <c r="H25" s="22"/>
      <c r="I25" s="222"/>
      <c r="J25" s="109"/>
    </row>
    <row r="26" spans="1:10" ht="12.75">
      <c r="A26" s="151" t="s">
        <v>96</v>
      </c>
      <c r="B26" s="23">
        <v>0</v>
      </c>
      <c r="C26" s="23">
        <v>0</v>
      </c>
      <c r="D26" s="118">
        <v>1525</v>
      </c>
      <c r="E26" s="125">
        <f t="shared" si="0"/>
        <v>1525</v>
      </c>
      <c r="G26" s="22"/>
      <c r="H26" s="22"/>
      <c r="I26" s="222"/>
      <c r="J26" s="109"/>
    </row>
    <row r="27" spans="1:8" ht="12.75" customHeight="1">
      <c r="A27" s="26"/>
      <c r="B27" s="27"/>
      <c r="C27" s="28"/>
      <c r="D27" s="28"/>
      <c r="E27" s="126"/>
      <c r="H27" s="19"/>
    </row>
    <row r="28" spans="1:6" ht="12.75" customHeight="1">
      <c r="A28" s="161" t="s">
        <v>15</v>
      </c>
      <c r="B28" s="162">
        <f>SUM(B10:B26)</f>
        <v>205</v>
      </c>
      <c r="C28" s="162">
        <f>SUM(C10:C26)</f>
        <v>95</v>
      </c>
      <c r="D28" s="162">
        <f>SUM(D10:D26)</f>
        <v>14584</v>
      </c>
      <c r="E28" s="11">
        <f>SUM(E10:E26)</f>
        <v>14884</v>
      </c>
      <c r="F28" s="29"/>
    </row>
    <row r="29" spans="1:5" ht="12.75" customHeight="1">
      <c r="A29" s="30"/>
      <c r="B29" s="31"/>
      <c r="C29" s="32"/>
      <c r="D29" s="32"/>
      <c r="E29" s="127"/>
    </row>
    <row r="30" spans="2:5" ht="12.75" customHeight="1">
      <c r="B30" s="33"/>
      <c r="C30" s="22"/>
      <c r="D30" s="22"/>
      <c r="E30" s="128"/>
    </row>
    <row r="31" spans="1:5" ht="12.75" customHeight="1">
      <c r="A31" s="17"/>
      <c r="B31" s="33"/>
      <c r="C31" s="22"/>
      <c r="D31" s="22"/>
      <c r="E31" s="128"/>
    </row>
    <row r="32" spans="1:5" ht="12.75" customHeight="1">
      <c r="A32" s="34"/>
      <c r="B32" s="33"/>
      <c r="C32" s="22"/>
      <c r="D32" s="22"/>
      <c r="E32" s="128"/>
    </row>
    <row r="33" spans="1:5" ht="12.75" customHeight="1">
      <c r="A33" s="34"/>
      <c r="B33" s="33"/>
      <c r="C33" s="22"/>
      <c r="D33" s="22"/>
      <c r="E33" s="128"/>
    </row>
    <row r="34" ht="12.75">
      <c r="A34" s="17"/>
    </row>
    <row r="35" ht="12.75" customHeight="1">
      <c r="A35" s="158" t="s">
        <v>76</v>
      </c>
    </row>
    <row r="36" spans="1:2" ht="12.75" customHeight="1">
      <c r="A36" s="155" t="str">
        <f>A6</f>
        <v>      (entre el 1 de enero y 30 de junio de 2004)</v>
      </c>
      <c r="B36" s="130"/>
    </row>
    <row r="37" spans="1:5" ht="12.75">
      <c r="A37" s="171"/>
      <c r="B37" s="172" t="s">
        <v>51</v>
      </c>
      <c r="C37" s="172" t="s">
        <v>51</v>
      </c>
      <c r="D37" s="172" t="s">
        <v>51</v>
      </c>
      <c r="E37" s="173" t="s">
        <v>39</v>
      </c>
    </row>
    <row r="38" spans="1:5" ht="12.75">
      <c r="A38" s="174" t="s">
        <v>1</v>
      </c>
      <c r="B38" s="175" t="s">
        <v>55</v>
      </c>
      <c r="C38" s="176" t="s">
        <v>77</v>
      </c>
      <c r="D38" s="175" t="s">
        <v>56</v>
      </c>
      <c r="E38" s="181"/>
    </row>
    <row r="39" spans="1:5" ht="12.75">
      <c r="A39" s="178"/>
      <c r="B39" s="179" t="s">
        <v>78</v>
      </c>
      <c r="C39" s="179" t="s">
        <v>79</v>
      </c>
      <c r="D39" s="179" t="s">
        <v>80</v>
      </c>
      <c r="E39" s="180" t="s">
        <v>81</v>
      </c>
    </row>
    <row r="40" spans="1:5" ht="12.75">
      <c r="A40" s="152" t="str">
        <f aca="true" t="shared" si="1" ref="A40:A48">A10</f>
        <v>ABN Amro</v>
      </c>
      <c r="B40" s="24">
        <v>209</v>
      </c>
      <c r="C40" s="24">
        <v>39</v>
      </c>
      <c r="D40" s="24">
        <v>90</v>
      </c>
      <c r="E40" s="129">
        <f aca="true" t="shared" si="2" ref="E40:E56">SUM(B40:D40)</f>
        <v>338</v>
      </c>
    </row>
    <row r="41" spans="1:5" ht="12.75">
      <c r="A41" s="153" t="str">
        <f t="shared" si="1"/>
        <v>AGF</v>
      </c>
      <c r="B41" s="24">
        <v>3</v>
      </c>
      <c r="C41" s="24">
        <v>0</v>
      </c>
      <c r="D41" s="24">
        <v>1040</v>
      </c>
      <c r="E41" s="129">
        <f t="shared" si="2"/>
        <v>1043</v>
      </c>
    </row>
    <row r="42" spans="1:5" ht="12.75">
      <c r="A42" s="153" t="str">
        <f t="shared" si="1"/>
        <v>Aseguradora Magallanes</v>
      </c>
      <c r="B42" s="24">
        <v>2794</v>
      </c>
      <c r="C42" s="24">
        <v>0</v>
      </c>
      <c r="D42" s="24">
        <v>236</v>
      </c>
      <c r="E42" s="129">
        <f t="shared" si="2"/>
        <v>3030</v>
      </c>
    </row>
    <row r="43" spans="1:5" ht="12.75">
      <c r="A43" s="153" t="str">
        <f t="shared" si="1"/>
        <v>Bci</v>
      </c>
      <c r="B43" s="24">
        <v>25</v>
      </c>
      <c r="C43" s="24">
        <v>908</v>
      </c>
      <c r="D43" s="24">
        <v>118</v>
      </c>
      <c r="E43" s="129">
        <f t="shared" si="2"/>
        <v>1051</v>
      </c>
    </row>
    <row r="44" spans="1:5" ht="12.75">
      <c r="A44" s="153" t="str">
        <f t="shared" si="1"/>
        <v>Chilena Consolidada</v>
      </c>
      <c r="B44" s="24">
        <v>288</v>
      </c>
      <c r="C44" s="24">
        <v>566</v>
      </c>
      <c r="D44" s="24">
        <v>58</v>
      </c>
      <c r="E44" s="129">
        <f t="shared" si="2"/>
        <v>912</v>
      </c>
    </row>
    <row r="45" spans="1:5" ht="12.75">
      <c r="A45" s="153" t="str">
        <f t="shared" si="1"/>
        <v>Consorcio Nacional</v>
      </c>
      <c r="B45" s="24">
        <v>105</v>
      </c>
      <c r="C45" s="24">
        <v>0</v>
      </c>
      <c r="D45" s="24">
        <v>0</v>
      </c>
      <c r="E45" s="129">
        <f t="shared" si="2"/>
        <v>105</v>
      </c>
    </row>
    <row r="46" spans="1:5" ht="12.75">
      <c r="A46" s="153" t="str">
        <f t="shared" si="1"/>
        <v>Cruz del Sur</v>
      </c>
      <c r="B46" s="24">
        <v>344</v>
      </c>
      <c r="C46" s="24">
        <v>837</v>
      </c>
      <c r="D46" s="24">
        <v>32</v>
      </c>
      <c r="E46" s="129">
        <f t="shared" si="2"/>
        <v>1213</v>
      </c>
    </row>
    <row r="47" spans="1:5" ht="12.75">
      <c r="A47" s="153" t="str">
        <f t="shared" si="1"/>
        <v>ING</v>
      </c>
      <c r="B47" s="24">
        <v>558</v>
      </c>
      <c r="C47" s="24">
        <v>0</v>
      </c>
      <c r="D47" s="24">
        <v>164</v>
      </c>
      <c r="E47" s="129">
        <f t="shared" si="2"/>
        <v>722</v>
      </c>
    </row>
    <row r="48" spans="1:5" ht="12.75">
      <c r="A48" s="153" t="str">
        <f t="shared" si="1"/>
        <v>ING Vida</v>
      </c>
      <c r="B48" s="24">
        <v>35</v>
      </c>
      <c r="C48" s="24">
        <v>809</v>
      </c>
      <c r="D48" s="24">
        <v>10</v>
      </c>
      <c r="E48" s="129">
        <f t="shared" si="2"/>
        <v>854</v>
      </c>
    </row>
    <row r="49" spans="1:5" ht="12.75">
      <c r="A49" s="153" t="str">
        <f aca="true" t="shared" si="3" ref="A49:A56">A19</f>
        <v>Interamericana</v>
      </c>
      <c r="B49" s="24">
        <v>0</v>
      </c>
      <c r="C49" s="24">
        <v>0</v>
      </c>
      <c r="D49" s="24"/>
      <c r="E49" s="129">
        <f t="shared" si="2"/>
        <v>0</v>
      </c>
    </row>
    <row r="50" spans="1:5" ht="12.75">
      <c r="A50" s="153" t="str">
        <f t="shared" si="3"/>
        <v>Interamericana Vida</v>
      </c>
      <c r="B50" s="24">
        <v>53</v>
      </c>
      <c r="C50" s="24">
        <v>982</v>
      </c>
      <c r="D50" s="24">
        <v>118</v>
      </c>
      <c r="E50" s="129">
        <f t="shared" si="2"/>
        <v>1153</v>
      </c>
    </row>
    <row r="51" spans="1:5" ht="12.75">
      <c r="A51" s="153" t="str">
        <f t="shared" si="3"/>
        <v>Las Américas</v>
      </c>
      <c r="B51" s="24">
        <v>121</v>
      </c>
      <c r="C51" s="24">
        <v>1042</v>
      </c>
      <c r="D51" s="24">
        <v>104</v>
      </c>
      <c r="E51" s="129">
        <f t="shared" si="2"/>
        <v>1267</v>
      </c>
    </row>
    <row r="52" spans="1:5" ht="12.75">
      <c r="A52" s="153" t="str">
        <f t="shared" si="3"/>
        <v>Ise Chile</v>
      </c>
      <c r="B52" s="24">
        <v>3</v>
      </c>
      <c r="C52" s="24">
        <v>0</v>
      </c>
      <c r="D52" s="24">
        <v>0</v>
      </c>
      <c r="E52" s="129">
        <f t="shared" si="2"/>
        <v>3</v>
      </c>
    </row>
    <row r="53" spans="1:5" ht="12.75">
      <c r="A53" s="153" t="str">
        <f t="shared" si="3"/>
        <v>Mapfre</v>
      </c>
      <c r="B53" s="24">
        <v>458</v>
      </c>
      <c r="C53" s="24">
        <v>186</v>
      </c>
      <c r="D53" s="24">
        <v>0</v>
      </c>
      <c r="E53" s="129">
        <f t="shared" si="2"/>
        <v>644</v>
      </c>
    </row>
    <row r="54" spans="1:5" ht="12.75">
      <c r="A54" s="153" t="str">
        <f t="shared" si="3"/>
        <v>Renta Nacional</v>
      </c>
      <c r="B54" s="24">
        <v>48</v>
      </c>
      <c r="C54" s="24">
        <v>635</v>
      </c>
      <c r="D54" s="24">
        <v>41</v>
      </c>
      <c r="E54" s="129">
        <f t="shared" si="2"/>
        <v>724</v>
      </c>
    </row>
    <row r="55" spans="1:5" ht="12.75">
      <c r="A55" s="153" t="str">
        <f t="shared" si="3"/>
        <v>Royal</v>
      </c>
      <c r="B55" s="24">
        <v>0</v>
      </c>
      <c r="C55" s="24">
        <v>0</v>
      </c>
      <c r="D55" s="24">
        <v>0</v>
      </c>
      <c r="E55" s="129">
        <f t="shared" si="2"/>
        <v>0</v>
      </c>
    </row>
    <row r="56" spans="1:5" ht="12.75">
      <c r="A56" s="154" t="str">
        <f t="shared" si="3"/>
        <v>Security</v>
      </c>
      <c r="B56" s="24">
        <v>1</v>
      </c>
      <c r="C56" s="24">
        <v>1325</v>
      </c>
      <c r="D56" s="24">
        <v>199</v>
      </c>
      <c r="E56" s="129">
        <f t="shared" si="2"/>
        <v>1525</v>
      </c>
    </row>
    <row r="57" spans="1:6" ht="12.75">
      <c r="A57" s="26"/>
      <c r="B57" s="27"/>
      <c r="C57" s="28"/>
      <c r="D57" s="28"/>
      <c r="E57" s="126"/>
      <c r="F57" s="35"/>
    </row>
    <row r="58" spans="1:5" ht="12.75" customHeight="1">
      <c r="A58" s="161" t="s">
        <v>15</v>
      </c>
      <c r="B58" s="162">
        <f>SUM(B40:B56)</f>
        <v>5045</v>
      </c>
      <c r="C58" s="163">
        <f>SUM(C40:C56)</f>
        <v>7329</v>
      </c>
      <c r="D58" s="163">
        <f>SUM(D40:D56)</f>
        <v>2210</v>
      </c>
      <c r="E58" s="1">
        <f>SUM(E40:E56)</f>
        <v>14584</v>
      </c>
    </row>
    <row r="59" spans="1:5" ht="15.75">
      <c r="A59" s="30"/>
      <c r="B59" s="31"/>
      <c r="C59" s="32"/>
      <c r="D59" s="32"/>
      <c r="E59" s="127"/>
    </row>
    <row r="60" ht="12.75">
      <c r="A60" s="17"/>
    </row>
    <row r="121" spans="1:5" ht="15.75">
      <c r="A121" s="30"/>
      <c r="B121" s="31"/>
      <c r="C121" s="32"/>
      <c r="D121" s="32"/>
      <c r="E121" s="127"/>
    </row>
  </sheetData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J131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37" customWidth="1"/>
    <col min="2" max="2" width="10.140625" style="37" customWidth="1"/>
    <col min="3" max="4" width="11.7109375" style="37" customWidth="1"/>
    <col min="5" max="5" width="14.00390625" style="37" customWidth="1"/>
    <col min="6" max="6" width="12.421875" style="37" customWidth="1"/>
    <col min="7" max="7" width="21.7109375" style="132" customWidth="1"/>
    <col min="8" max="16384" width="11.421875" style="37" customWidth="1"/>
  </cols>
  <sheetData>
    <row r="1" ht="12.75">
      <c r="A1" s="36"/>
    </row>
    <row r="4" ht="12.75">
      <c r="A4" s="36"/>
    </row>
    <row r="5" ht="12.75">
      <c r="A5" s="159" t="s">
        <v>19</v>
      </c>
    </row>
    <row r="6" spans="1:2" ht="12.75">
      <c r="A6" s="156" t="str">
        <f>'SOAP AB'!$A$6</f>
        <v>      (entre el 1 de enero y 30 de junio de 2004)</v>
      </c>
      <c r="B6" s="131"/>
    </row>
    <row r="7" spans="1:7" ht="12.75">
      <c r="A7" s="182"/>
      <c r="B7" s="183" t="s">
        <v>20</v>
      </c>
      <c r="C7" s="184" t="s">
        <v>86</v>
      </c>
      <c r="D7" s="184"/>
      <c r="E7" s="183" t="s">
        <v>21</v>
      </c>
      <c r="F7" s="185" t="s">
        <v>22</v>
      </c>
      <c r="G7" s="186" t="s">
        <v>23</v>
      </c>
    </row>
    <row r="8" spans="1:7" ht="12.75">
      <c r="A8" s="187" t="s">
        <v>1</v>
      </c>
      <c r="B8" s="188"/>
      <c r="C8" s="189" t="s">
        <v>24</v>
      </c>
      <c r="D8" s="188" t="s">
        <v>25</v>
      </c>
      <c r="E8" s="188" t="s">
        <v>26</v>
      </c>
      <c r="F8" s="188" t="s">
        <v>27</v>
      </c>
      <c r="G8" s="190" t="s">
        <v>28</v>
      </c>
    </row>
    <row r="9" spans="1:7" ht="12.75">
      <c r="A9" s="191"/>
      <c r="B9" s="192" t="s">
        <v>29</v>
      </c>
      <c r="C9" s="192" t="s">
        <v>30</v>
      </c>
      <c r="D9" s="192" t="s">
        <v>31</v>
      </c>
      <c r="E9" s="192" t="s">
        <v>32</v>
      </c>
      <c r="F9" s="192" t="s">
        <v>33</v>
      </c>
      <c r="G9" s="193" t="s">
        <v>34</v>
      </c>
    </row>
    <row r="10" spans="1:7" ht="12.75">
      <c r="A10" s="110" t="str">
        <f>'SOAP AB'!A10</f>
        <v>ABN Amro</v>
      </c>
      <c r="B10" s="23">
        <v>17</v>
      </c>
      <c r="C10" s="23">
        <v>0</v>
      </c>
      <c r="D10" s="23">
        <v>0</v>
      </c>
      <c r="E10" s="24">
        <v>511</v>
      </c>
      <c r="F10" s="23">
        <v>0</v>
      </c>
      <c r="G10" s="133">
        <f aca="true" t="shared" si="0" ref="G10:G26">SUM(B10:F10)</f>
        <v>528</v>
      </c>
    </row>
    <row r="11" spans="1:7" ht="12.75">
      <c r="A11" s="112" t="str">
        <f>'SOAP AB'!A11</f>
        <v>AGF</v>
      </c>
      <c r="B11" s="23">
        <v>17</v>
      </c>
      <c r="C11" s="23">
        <v>0</v>
      </c>
      <c r="D11" s="23">
        <v>0</v>
      </c>
      <c r="E11" s="24">
        <v>1157</v>
      </c>
      <c r="F11" s="23">
        <v>0</v>
      </c>
      <c r="G11" s="133">
        <f t="shared" si="0"/>
        <v>1174</v>
      </c>
    </row>
    <row r="12" spans="1:7" ht="12.75">
      <c r="A12" s="112" t="str">
        <f>'SOAP AB'!A12</f>
        <v>Aseguradora Magallanes</v>
      </c>
      <c r="B12" s="23">
        <v>165</v>
      </c>
      <c r="C12" s="23">
        <v>7</v>
      </c>
      <c r="D12" s="23">
        <v>5</v>
      </c>
      <c r="E12" s="24">
        <v>4132</v>
      </c>
      <c r="F12" s="23">
        <v>0</v>
      </c>
      <c r="G12" s="133">
        <f t="shared" si="0"/>
        <v>4309</v>
      </c>
    </row>
    <row r="13" spans="1:7" ht="12.75">
      <c r="A13" s="112" t="str">
        <f>'SOAP AB'!A13</f>
        <v>Bci</v>
      </c>
      <c r="B13" s="23">
        <v>129</v>
      </c>
      <c r="C13" s="23">
        <v>1</v>
      </c>
      <c r="D13" s="23">
        <v>0</v>
      </c>
      <c r="E13" s="24">
        <v>1472</v>
      </c>
      <c r="F13" s="23">
        <v>0</v>
      </c>
      <c r="G13" s="133">
        <f t="shared" si="0"/>
        <v>1602</v>
      </c>
    </row>
    <row r="14" spans="1:7" ht="12.75">
      <c r="A14" s="112" t="str">
        <f>'SOAP AB'!A14</f>
        <v>Chilena Consolidada</v>
      </c>
      <c r="B14" s="23">
        <v>43</v>
      </c>
      <c r="C14" s="23">
        <v>1</v>
      </c>
      <c r="D14" s="23">
        <v>1</v>
      </c>
      <c r="E14" s="24">
        <v>1149</v>
      </c>
      <c r="F14" s="23">
        <v>0</v>
      </c>
      <c r="G14" s="133">
        <f t="shared" si="0"/>
        <v>1194</v>
      </c>
    </row>
    <row r="15" spans="1:7" ht="12.75">
      <c r="A15" s="112" t="str">
        <f>'SOAP AB'!A15</f>
        <v>Consorcio Nacional</v>
      </c>
      <c r="B15" s="23">
        <v>6</v>
      </c>
      <c r="C15" s="23">
        <v>0</v>
      </c>
      <c r="D15" s="23">
        <v>0</v>
      </c>
      <c r="E15" s="24">
        <v>203</v>
      </c>
      <c r="F15" s="23">
        <v>0</v>
      </c>
      <c r="G15" s="133">
        <f t="shared" si="0"/>
        <v>209</v>
      </c>
    </row>
    <row r="16" spans="1:7" ht="12.75">
      <c r="A16" s="112" t="str">
        <f>'SOAP AB'!A16</f>
        <v>Cruz del Sur</v>
      </c>
      <c r="B16" s="23">
        <v>51</v>
      </c>
      <c r="C16" s="23">
        <v>2</v>
      </c>
      <c r="D16" s="23">
        <v>2</v>
      </c>
      <c r="E16" s="24">
        <v>1800</v>
      </c>
      <c r="F16" s="23">
        <v>0</v>
      </c>
      <c r="G16" s="133">
        <f t="shared" si="0"/>
        <v>1855</v>
      </c>
    </row>
    <row r="17" spans="1:7" ht="12.75">
      <c r="A17" s="112" t="str">
        <f>'SOAP AB'!A17</f>
        <v>ING</v>
      </c>
      <c r="B17" s="23">
        <v>34</v>
      </c>
      <c r="C17" s="23">
        <v>0</v>
      </c>
      <c r="D17" s="23">
        <v>0</v>
      </c>
      <c r="E17" s="24">
        <v>2023</v>
      </c>
      <c r="F17" s="23">
        <v>0</v>
      </c>
      <c r="G17" s="133">
        <f t="shared" si="0"/>
        <v>2057</v>
      </c>
    </row>
    <row r="18" spans="1:7" ht="12.75">
      <c r="A18" s="112" t="str">
        <f>'SOAP AB'!A18</f>
        <v>ING Vida</v>
      </c>
      <c r="B18" s="23">
        <v>54</v>
      </c>
      <c r="C18" s="23">
        <v>0</v>
      </c>
      <c r="D18" s="23">
        <v>1</v>
      </c>
      <c r="E18" s="24">
        <v>1139</v>
      </c>
      <c r="F18" s="23">
        <v>126</v>
      </c>
      <c r="G18" s="133">
        <f t="shared" si="0"/>
        <v>1320</v>
      </c>
    </row>
    <row r="19" spans="1:7" ht="12.75">
      <c r="A19" s="112" t="str">
        <f>'SOAP AB'!A19</f>
        <v>Interamericana</v>
      </c>
      <c r="B19" s="23">
        <v>0</v>
      </c>
      <c r="C19" s="23">
        <v>0</v>
      </c>
      <c r="D19" s="23">
        <v>0</v>
      </c>
      <c r="E19" s="24">
        <v>1</v>
      </c>
      <c r="F19" s="23">
        <v>0</v>
      </c>
      <c r="G19" s="133">
        <f t="shared" si="0"/>
        <v>1</v>
      </c>
    </row>
    <row r="20" spans="1:7" ht="12.75">
      <c r="A20" s="112" t="str">
        <f>'SOAP AB'!A20</f>
        <v>Interamericana Vida</v>
      </c>
      <c r="B20" s="23">
        <v>88</v>
      </c>
      <c r="C20" s="23">
        <v>0</v>
      </c>
      <c r="D20" s="23">
        <v>5</v>
      </c>
      <c r="E20" s="24">
        <v>1613</v>
      </c>
      <c r="F20" s="23">
        <v>0</v>
      </c>
      <c r="G20" s="133">
        <f t="shared" si="0"/>
        <v>1706</v>
      </c>
    </row>
    <row r="21" spans="1:7" ht="12.75">
      <c r="A21" s="112" t="str">
        <f>'SOAP AB'!A21</f>
        <v>Las Américas</v>
      </c>
      <c r="B21" s="23">
        <v>85</v>
      </c>
      <c r="C21" s="23">
        <v>1</v>
      </c>
      <c r="D21" s="23">
        <v>1</v>
      </c>
      <c r="E21" s="24">
        <v>2062</v>
      </c>
      <c r="F21" s="23">
        <v>0</v>
      </c>
      <c r="G21" s="133">
        <f t="shared" si="0"/>
        <v>2149</v>
      </c>
    </row>
    <row r="22" spans="1:7" ht="12.75">
      <c r="A22" s="112" t="str">
        <f>'SOAP AB'!A22</f>
        <v>Ise Chile</v>
      </c>
      <c r="B22" s="23">
        <v>0</v>
      </c>
      <c r="C22" s="23">
        <v>0</v>
      </c>
      <c r="D22" s="23">
        <v>0</v>
      </c>
      <c r="E22" s="24">
        <v>3</v>
      </c>
      <c r="F22" s="23">
        <v>0</v>
      </c>
      <c r="G22" s="133">
        <f t="shared" si="0"/>
        <v>3</v>
      </c>
    </row>
    <row r="23" spans="1:7" ht="12.75">
      <c r="A23" s="112" t="str">
        <f>'SOAP AB'!A23</f>
        <v>Mapfre</v>
      </c>
      <c r="B23" s="23">
        <v>65</v>
      </c>
      <c r="C23" s="23">
        <v>0</v>
      </c>
      <c r="D23" s="23">
        <v>0</v>
      </c>
      <c r="E23" s="24">
        <v>930</v>
      </c>
      <c r="F23" s="23">
        <v>0</v>
      </c>
      <c r="G23" s="133">
        <f t="shared" si="0"/>
        <v>995</v>
      </c>
    </row>
    <row r="24" spans="1:7" ht="12.75">
      <c r="A24" s="112" t="str">
        <f>'SOAP AB'!A24</f>
        <v>Renta Nacional</v>
      </c>
      <c r="B24" s="23">
        <v>48</v>
      </c>
      <c r="C24" s="23">
        <v>0</v>
      </c>
      <c r="D24" s="23">
        <v>1</v>
      </c>
      <c r="E24" s="24">
        <v>1074</v>
      </c>
      <c r="F24" s="23">
        <v>0</v>
      </c>
      <c r="G24" s="133">
        <f t="shared" si="0"/>
        <v>1123</v>
      </c>
    </row>
    <row r="25" spans="1:7" ht="12.75">
      <c r="A25" s="112" t="str">
        <f>'SOAP AB'!A25</f>
        <v>Royal</v>
      </c>
      <c r="B25" s="23">
        <v>0</v>
      </c>
      <c r="C25" s="23">
        <v>0</v>
      </c>
      <c r="D25" s="23">
        <v>0</v>
      </c>
      <c r="E25" s="24">
        <v>0</v>
      </c>
      <c r="F25" s="23">
        <v>0</v>
      </c>
      <c r="G25" s="133">
        <f t="shared" si="0"/>
        <v>0</v>
      </c>
    </row>
    <row r="26" spans="1:7" ht="12.75">
      <c r="A26" s="113" t="str">
        <f>'SOAP AB'!A26</f>
        <v>Security</v>
      </c>
      <c r="B26" s="23">
        <v>135</v>
      </c>
      <c r="C26" s="23">
        <v>3</v>
      </c>
      <c r="D26" s="23">
        <v>0</v>
      </c>
      <c r="E26" s="24">
        <v>2172</v>
      </c>
      <c r="F26" s="23">
        <v>0</v>
      </c>
      <c r="G26" s="133">
        <f t="shared" si="0"/>
        <v>2310</v>
      </c>
    </row>
    <row r="27" spans="1:10" ht="12.75">
      <c r="A27" s="38"/>
      <c r="B27" s="39"/>
      <c r="C27" s="40"/>
      <c r="D27" s="40"/>
      <c r="E27" s="41"/>
      <c r="F27" s="41"/>
      <c r="G27" s="134"/>
      <c r="H27" s="42"/>
      <c r="I27" s="43"/>
      <c r="J27" s="43"/>
    </row>
    <row r="28" spans="1:7" ht="12.75" customHeight="1">
      <c r="A28" s="164" t="s">
        <v>15</v>
      </c>
      <c r="B28" s="165">
        <f aca="true" t="shared" si="1" ref="B28:G28">SUM(B10:B26)</f>
        <v>937</v>
      </c>
      <c r="C28" s="165">
        <f t="shared" si="1"/>
        <v>15</v>
      </c>
      <c r="D28" s="165">
        <f t="shared" si="1"/>
        <v>16</v>
      </c>
      <c r="E28" s="165">
        <f t="shared" si="1"/>
        <v>21441</v>
      </c>
      <c r="F28" s="165">
        <f t="shared" si="1"/>
        <v>126</v>
      </c>
      <c r="G28" s="10">
        <f t="shared" si="1"/>
        <v>22535</v>
      </c>
    </row>
    <row r="29" spans="1:7" ht="15.75">
      <c r="A29" s="44"/>
      <c r="B29" s="45"/>
      <c r="C29" s="46"/>
      <c r="D29" s="46"/>
      <c r="E29" s="47"/>
      <c r="F29" s="47"/>
      <c r="G29" s="135"/>
    </row>
    <row r="30" ht="12.75">
      <c r="A30" s="18"/>
    </row>
    <row r="131" ht="12.75">
      <c r="I131" s="48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255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50" customWidth="1"/>
    <col min="2" max="2" width="10.140625" style="50" customWidth="1"/>
    <col min="3" max="3" width="11.140625" style="50" customWidth="1"/>
    <col min="4" max="4" width="12.28125" style="50" customWidth="1"/>
    <col min="5" max="5" width="14.00390625" style="137" customWidth="1"/>
    <col min="6" max="6" width="14.7109375" style="50" customWidth="1"/>
    <col min="7" max="7" width="11.00390625" style="50" customWidth="1"/>
    <col min="8" max="8" width="15.8515625" style="137" customWidth="1"/>
    <col min="9" max="16384" width="11.421875" style="50" customWidth="1"/>
  </cols>
  <sheetData>
    <row r="1" ht="12.75">
      <c r="A1" s="49"/>
    </row>
    <row r="4" ht="12.75">
      <c r="A4" s="49"/>
    </row>
    <row r="5" spans="1:8" ht="12.75">
      <c r="A5" s="160" t="s">
        <v>35</v>
      </c>
      <c r="H5" s="142"/>
    </row>
    <row r="6" spans="1:2" ht="12.75">
      <c r="A6" s="157" t="s">
        <v>102</v>
      </c>
      <c r="B6" s="140"/>
    </row>
    <row r="7" spans="1:8" ht="12.75">
      <c r="A7" s="194"/>
      <c r="B7" s="195" t="s">
        <v>36</v>
      </c>
      <c r="C7" s="196"/>
      <c r="D7" s="197"/>
      <c r="E7" s="198"/>
      <c r="F7" s="199" t="s">
        <v>37</v>
      </c>
      <c r="G7" s="199" t="s">
        <v>38</v>
      </c>
      <c r="H7" s="200" t="s">
        <v>39</v>
      </c>
    </row>
    <row r="8" spans="1:8" ht="12.75">
      <c r="A8" s="201" t="s">
        <v>1</v>
      </c>
      <c r="B8" s="202" t="s">
        <v>20</v>
      </c>
      <c r="C8" s="203" t="s">
        <v>40</v>
      </c>
      <c r="D8" s="203" t="s">
        <v>41</v>
      </c>
      <c r="E8" s="203" t="s">
        <v>42</v>
      </c>
      <c r="F8" s="203" t="s">
        <v>43</v>
      </c>
      <c r="G8" s="202" t="s">
        <v>44</v>
      </c>
      <c r="H8" s="204" t="s">
        <v>45</v>
      </c>
    </row>
    <row r="9" spans="1:8" ht="12.75">
      <c r="A9" s="205"/>
      <c r="B9" s="206"/>
      <c r="C9" s="207"/>
      <c r="D9" s="208"/>
      <c r="E9" s="207" t="s">
        <v>46</v>
      </c>
      <c r="F9" s="207" t="s">
        <v>47</v>
      </c>
      <c r="G9" s="207" t="s">
        <v>48</v>
      </c>
      <c r="H9" s="209" t="s">
        <v>49</v>
      </c>
    </row>
    <row r="10" spans="1:8" ht="12.75">
      <c r="A10" s="111" t="str">
        <f>'SOAP AB'!A10</f>
        <v>ABN Amro</v>
      </c>
      <c r="B10" s="24">
        <v>50535</v>
      </c>
      <c r="C10" s="24">
        <v>0</v>
      </c>
      <c r="D10" s="24">
        <v>0</v>
      </c>
      <c r="E10" s="121">
        <f aca="true" t="shared" si="0" ref="E10:E26">SUM(B10:D10)</f>
        <v>50535</v>
      </c>
      <c r="F10" s="24">
        <v>86493</v>
      </c>
      <c r="G10" s="24">
        <v>0</v>
      </c>
      <c r="H10" s="143">
        <f aca="true" t="shared" si="1" ref="H10:H26">SUM(E10:G10)</f>
        <v>137028</v>
      </c>
    </row>
    <row r="11" spans="1:8" ht="12.75">
      <c r="A11" s="114" t="str">
        <f>'SOAP AB'!A11</f>
        <v>AGF</v>
      </c>
      <c r="B11" s="24">
        <v>46917</v>
      </c>
      <c r="C11" s="24">
        <v>0</v>
      </c>
      <c r="D11" s="24">
        <v>0</v>
      </c>
      <c r="E11" s="121">
        <f t="shared" si="0"/>
        <v>46917</v>
      </c>
      <c r="F11" s="24">
        <v>175775</v>
      </c>
      <c r="G11" s="24">
        <v>219</v>
      </c>
      <c r="H11" s="143">
        <f t="shared" si="1"/>
        <v>222911</v>
      </c>
    </row>
    <row r="12" spans="1:8" ht="12.75">
      <c r="A12" s="114" t="str">
        <f>'SOAP AB'!A12</f>
        <v>Aseguradora Magallanes</v>
      </c>
      <c r="B12" s="24">
        <v>452892</v>
      </c>
      <c r="C12" s="24">
        <v>2691</v>
      </c>
      <c r="D12" s="24">
        <v>20227</v>
      </c>
      <c r="E12" s="121">
        <f t="shared" si="0"/>
        <v>475810</v>
      </c>
      <c r="F12" s="24">
        <v>681088</v>
      </c>
      <c r="G12" s="24">
        <v>0</v>
      </c>
      <c r="H12" s="143">
        <f t="shared" si="1"/>
        <v>1156898</v>
      </c>
    </row>
    <row r="13" spans="1:8" ht="12.75">
      <c r="A13" s="114" t="str">
        <f>'SOAP AB'!A13</f>
        <v>Bci</v>
      </c>
      <c r="B13" s="24">
        <v>345192</v>
      </c>
      <c r="C13" s="24">
        <v>1507</v>
      </c>
      <c r="D13" s="24">
        <v>3269</v>
      </c>
      <c r="E13" s="121">
        <f t="shared" si="0"/>
        <v>349968</v>
      </c>
      <c r="F13" s="24">
        <v>313254</v>
      </c>
      <c r="G13" s="24">
        <v>1528</v>
      </c>
      <c r="H13" s="143">
        <f t="shared" si="1"/>
        <v>664750</v>
      </c>
    </row>
    <row r="14" spans="1:8" ht="12.75">
      <c r="A14" s="114" t="str">
        <f>'SOAP AB'!A14</f>
        <v>Chilena Consolidada</v>
      </c>
      <c r="B14" s="24">
        <v>150038</v>
      </c>
      <c r="C14" s="24">
        <v>5100</v>
      </c>
      <c r="D14" s="24">
        <v>0</v>
      </c>
      <c r="E14" s="121">
        <f t="shared" si="0"/>
        <v>155138</v>
      </c>
      <c r="F14" s="24">
        <v>288687</v>
      </c>
      <c r="G14" s="24">
        <v>100</v>
      </c>
      <c r="H14" s="143">
        <f t="shared" si="1"/>
        <v>443925</v>
      </c>
    </row>
    <row r="15" spans="1:8" ht="12.75">
      <c r="A15" s="114" t="str">
        <f>'SOAP AB'!A15</f>
        <v>Consorcio Nacional</v>
      </c>
      <c r="B15" s="24">
        <v>20326</v>
      </c>
      <c r="C15" s="24">
        <v>0</v>
      </c>
      <c r="D15" s="24">
        <v>0</v>
      </c>
      <c r="E15" s="121">
        <f t="shared" si="0"/>
        <v>20326</v>
      </c>
      <c r="F15" s="24">
        <v>35135</v>
      </c>
      <c r="G15" s="24">
        <v>0</v>
      </c>
      <c r="H15" s="143">
        <f t="shared" si="1"/>
        <v>55461</v>
      </c>
    </row>
    <row r="16" spans="1:8" ht="12.75">
      <c r="A16" s="114" t="str">
        <f>'SOAP AB'!A16</f>
        <v>Cruz del Sur</v>
      </c>
      <c r="B16" s="24">
        <v>136579</v>
      </c>
      <c r="C16" s="24">
        <v>2996</v>
      </c>
      <c r="D16" s="24">
        <v>5096</v>
      </c>
      <c r="E16" s="121">
        <f t="shared" si="0"/>
        <v>144671</v>
      </c>
      <c r="F16" s="24">
        <v>387692</v>
      </c>
      <c r="G16" s="24">
        <v>0</v>
      </c>
      <c r="H16" s="143">
        <f t="shared" si="1"/>
        <v>532363</v>
      </c>
    </row>
    <row r="17" spans="1:8" ht="12.75">
      <c r="A17" s="114" t="str">
        <f>'SOAP AB'!A17</f>
        <v>ING</v>
      </c>
      <c r="B17" s="24">
        <v>86776</v>
      </c>
      <c r="C17" s="24">
        <v>0</v>
      </c>
      <c r="D17" s="24">
        <v>0</v>
      </c>
      <c r="E17" s="121">
        <f t="shared" si="0"/>
        <v>86776</v>
      </c>
      <c r="F17" s="24">
        <v>202768</v>
      </c>
      <c r="G17" s="24">
        <v>5685</v>
      </c>
      <c r="H17" s="143">
        <f t="shared" si="1"/>
        <v>295229</v>
      </c>
    </row>
    <row r="18" spans="1:8" ht="12.75">
      <c r="A18" s="114" t="str">
        <f>'SOAP AB'!A18</f>
        <v>ING Vida</v>
      </c>
      <c r="B18" s="24">
        <v>184154</v>
      </c>
      <c r="C18" s="24">
        <v>0</v>
      </c>
      <c r="D18" s="24">
        <v>931</v>
      </c>
      <c r="E18" s="121">
        <f t="shared" si="0"/>
        <v>185085</v>
      </c>
      <c r="F18" s="24">
        <v>240171</v>
      </c>
      <c r="G18" s="24">
        <v>13046</v>
      </c>
      <c r="H18" s="143">
        <f t="shared" si="1"/>
        <v>438302</v>
      </c>
    </row>
    <row r="19" spans="1:8" ht="12.75">
      <c r="A19" s="114" t="str">
        <f>'SOAP AB'!A19</f>
        <v>Interamericana</v>
      </c>
      <c r="B19" s="24">
        <v>0</v>
      </c>
      <c r="C19" s="24">
        <v>0</v>
      </c>
      <c r="D19" s="24">
        <v>0</v>
      </c>
      <c r="E19" s="121">
        <f t="shared" si="0"/>
        <v>0</v>
      </c>
      <c r="F19" s="24">
        <v>0</v>
      </c>
      <c r="G19" s="24">
        <v>0</v>
      </c>
      <c r="H19" s="143">
        <f t="shared" si="1"/>
        <v>0</v>
      </c>
    </row>
    <row r="20" spans="1:8" ht="12.75">
      <c r="A20" s="114" t="str">
        <f>'SOAP AB'!A20</f>
        <v>Interamericana Vida</v>
      </c>
      <c r="B20" s="24">
        <v>198019</v>
      </c>
      <c r="C20" s="24">
        <v>0</v>
      </c>
      <c r="D20" s="24">
        <v>3081</v>
      </c>
      <c r="E20" s="121">
        <f t="shared" si="0"/>
        <v>201100</v>
      </c>
      <c r="F20" s="24">
        <v>306394</v>
      </c>
      <c r="G20" s="24">
        <v>91</v>
      </c>
      <c r="H20" s="143">
        <f t="shared" si="1"/>
        <v>507585</v>
      </c>
    </row>
    <row r="21" spans="1:8" ht="12.75">
      <c r="A21" s="114" t="str">
        <f>'SOAP AB'!A21</f>
        <v>Las Américas</v>
      </c>
      <c r="B21" s="24">
        <v>194666</v>
      </c>
      <c r="C21" s="24">
        <v>0</v>
      </c>
      <c r="D21" s="24">
        <v>3459</v>
      </c>
      <c r="E21" s="121">
        <f t="shared" si="0"/>
        <v>198125</v>
      </c>
      <c r="F21" s="24">
        <v>331936</v>
      </c>
      <c r="G21" s="24">
        <v>4060</v>
      </c>
      <c r="H21" s="143">
        <f t="shared" si="1"/>
        <v>534121</v>
      </c>
    </row>
    <row r="22" spans="1:8" ht="12.75">
      <c r="A22" s="114" t="str">
        <f>'SOAP AB'!A22</f>
        <v>Ise Chile</v>
      </c>
      <c r="B22" s="24">
        <v>0</v>
      </c>
      <c r="C22" s="24">
        <v>0</v>
      </c>
      <c r="D22" s="24">
        <v>0</v>
      </c>
      <c r="E22" s="121">
        <f t="shared" si="0"/>
        <v>0</v>
      </c>
      <c r="F22" s="24">
        <v>601</v>
      </c>
      <c r="G22" s="24">
        <v>0</v>
      </c>
      <c r="H22" s="143">
        <f t="shared" si="1"/>
        <v>601</v>
      </c>
    </row>
    <row r="23" spans="1:8" ht="12.75">
      <c r="A23" s="114" t="str">
        <f>'SOAP AB'!A23</f>
        <v>Mapfre</v>
      </c>
      <c r="B23" s="24">
        <v>165211</v>
      </c>
      <c r="C23" s="24">
        <v>0</v>
      </c>
      <c r="D23" s="24">
        <v>0</v>
      </c>
      <c r="E23" s="121">
        <f t="shared" si="0"/>
        <v>165211</v>
      </c>
      <c r="F23" s="24">
        <v>280461</v>
      </c>
      <c r="G23" s="24">
        <v>0</v>
      </c>
      <c r="H23" s="143">
        <f t="shared" si="1"/>
        <v>445672</v>
      </c>
    </row>
    <row r="24" spans="1:8" ht="12.75">
      <c r="A24" s="114" t="str">
        <f>'SOAP AB'!A24</f>
        <v>Renta Nacional</v>
      </c>
      <c r="B24" s="24">
        <v>117327</v>
      </c>
      <c r="C24" s="24">
        <v>0</v>
      </c>
      <c r="D24" s="24">
        <v>1155</v>
      </c>
      <c r="E24" s="121">
        <f t="shared" si="0"/>
        <v>118482</v>
      </c>
      <c r="F24" s="24">
        <v>228502</v>
      </c>
      <c r="G24" s="24">
        <v>0</v>
      </c>
      <c r="H24" s="143">
        <f t="shared" si="1"/>
        <v>346984</v>
      </c>
    </row>
    <row r="25" spans="1:8" ht="12.75">
      <c r="A25" s="114" t="str">
        <f>'SOAP AB'!A25</f>
        <v>Royal</v>
      </c>
      <c r="B25" s="24">
        <v>0</v>
      </c>
      <c r="C25" s="24">
        <v>0</v>
      </c>
      <c r="D25" s="24">
        <v>0</v>
      </c>
      <c r="E25" s="121">
        <f t="shared" si="0"/>
        <v>0</v>
      </c>
      <c r="F25" s="24">
        <v>0</v>
      </c>
      <c r="G25" s="24">
        <v>0</v>
      </c>
      <c r="H25" s="143">
        <f t="shared" si="1"/>
        <v>0</v>
      </c>
    </row>
    <row r="26" spans="1:8" ht="12.75">
      <c r="A26" s="115" t="str">
        <f>'SOAP AB'!A26</f>
        <v>Security</v>
      </c>
      <c r="B26" s="24">
        <v>23588</v>
      </c>
      <c r="C26" s="24">
        <v>1021</v>
      </c>
      <c r="D26" s="24">
        <v>0</v>
      </c>
      <c r="E26" s="121">
        <f t="shared" si="0"/>
        <v>24609</v>
      </c>
      <c r="F26" s="24">
        <v>836620</v>
      </c>
      <c r="G26" s="24">
        <v>0</v>
      </c>
      <c r="H26" s="143">
        <f t="shared" si="1"/>
        <v>861229</v>
      </c>
    </row>
    <row r="27" spans="1:9" ht="12.75">
      <c r="A27" s="51"/>
      <c r="B27" s="52"/>
      <c r="C27" s="53"/>
      <c r="D27" s="53"/>
      <c r="E27" s="138"/>
      <c r="F27" s="54"/>
      <c r="G27" s="54"/>
      <c r="H27" s="144"/>
      <c r="I27" s="55"/>
    </row>
    <row r="28" spans="1:9" s="141" customFormat="1" ht="12.75" customHeight="1">
      <c r="A28" s="166" t="s">
        <v>15</v>
      </c>
      <c r="B28" s="167">
        <f aca="true" t="shared" si="2" ref="B28:G28">SUM(B10:B26)</f>
        <v>2172220</v>
      </c>
      <c r="C28" s="167">
        <f t="shared" si="2"/>
        <v>13315</v>
      </c>
      <c r="D28" s="167">
        <f t="shared" si="2"/>
        <v>37218</v>
      </c>
      <c r="E28" s="167">
        <f t="shared" si="2"/>
        <v>2222753</v>
      </c>
      <c r="F28" s="167">
        <f t="shared" si="2"/>
        <v>4395577</v>
      </c>
      <c r="G28" s="167">
        <f t="shared" si="2"/>
        <v>24729</v>
      </c>
      <c r="H28" s="168">
        <f>SUM(H10:H26)</f>
        <v>6643059</v>
      </c>
      <c r="I28" s="148"/>
    </row>
    <row r="29" spans="1:8" ht="15.75">
      <c r="A29" s="56"/>
      <c r="B29" s="57"/>
      <c r="C29" s="58"/>
      <c r="D29" s="58"/>
      <c r="E29" s="139"/>
      <c r="F29" s="59"/>
      <c r="G29" s="59"/>
      <c r="H29" s="145"/>
    </row>
    <row r="33" ht="12.75">
      <c r="A33" s="49"/>
    </row>
    <row r="34" ht="12.75">
      <c r="A34" s="160" t="s">
        <v>50</v>
      </c>
    </row>
    <row r="35" spans="1:2" ht="12.75" customHeight="1">
      <c r="A35" s="157" t="str">
        <f>A6</f>
        <v>      (entre el 1 de enero y 30 de junio de 2004, montos expresados en miles de pesos de junio de 2004)</v>
      </c>
      <c r="B35" s="140"/>
    </row>
    <row r="36" spans="1:6" ht="12.75">
      <c r="A36" s="194"/>
      <c r="B36" s="217" t="s">
        <v>82</v>
      </c>
      <c r="C36" s="218"/>
      <c r="D36" s="199" t="s">
        <v>52</v>
      </c>
      <c r="E36" s="199" t="s">
        <v>53</v>
      </c>
      <c r="F36" s="200" t="s">
        <v>54</v>
      </c>
    </row>
    <row r="37" spans="1:6" ht="12.75">
      <c r="A37" s="201" t="s">
        <v>1</v>
      </c>
      <c r="B37" s="203" t="s">
        <v>55</v>
      </c>
      <c r="C37" s="203" t="s">
        <v>56</v>
      </c>
      <c r="D37" s="210" t="s">
        <v>83</v>
      </c>
      <c r="E37" s="210" t="s">
        <v>57</v>
      </c>
      <c r="F37" s="211" t="s">
        <v>58</v>
      </c>
    </row>
    <row r="38" spans="1:6" ht="12.75">
      <c r="A38" s="201"/>
      <c r="B38" s="212"/>
      <c r="C38" s="213"/>
      <c r="D38" s="210" t="s">
        <v>84</v>
      </c>
      <c r="E38" s="202" t="s">
        <v>59</v>
      </c>
      <c r="F38" s="211" t="s">
        <v>60</v>
      </c>
    </row>
    <row r="39" spans="1:6" ht="12.75">
      <c r="A39" s="205"/>
      <c r="B39" s="207" t="s">
        <v>61</v>
      </c>
      <c r="C39" s="207" t="s">
        <v>62</v>
      </c>
      <c r="D39" s="207" t="s">
        <v>63</v>
      </c>
      <c r="E39" s="207" t="s">
        <v>64</v>
      </c>
      <c r="F39" s="209" t="s">
        <v>65</v>
      </c>
    </row>
    <row r="40" spans="1:6" ht="12.75">
      <c r="A40" s="110" t="str">
        <f>A10</f>
        <v>ABN Amro</v>
      </c>
      <c r="B40" s="136">
        <v>137028</v>
      </c>
      <c r="C40" s="24">
        <v>92433</v>
      </c>
      <c r="D40" s="24">
        <v>9642</v>
      </c>
      <c r="E40" s="24">
        <v>52334</v>
      </c>
      <c r="F40" s="146">
        <f aca="true" t="shared" si="3" ref="F40:F56">SUM(B40:D40)-E40</f>
        <v>186769</v>
      </c>
    </row>
    <row r="41" spans="1:6" ht="12.75">
      <c r="A41" s="112" t="str">
        <f aca="true" t="shared" si="4" ref="A41:A50">A11</f>
        <v>AGF</v>
      </c>
      <c r="B41" s="136">
        <v>222911</v>
      </c>
      <c r="C41" s="24">
        <v>47811</v>
      </c>
      <c r="D41" s="24">
        <v>142007</v>
      </c>
      <c r="E41" s="24">
        <v>89724</v>
      </c>
      <c r="F41" s="146">
        <f t="shared" si="3"/>
        <v>323005</v>
      </c>
    </row>
    <row r="42" spans="1:6" ht="12.75">
      <c r="A42" s="112" t="str">
        <f t="shared" si="4"/>
        <v>Aseguradora Magallanes</v>
      </c>
      <c r="B42" s="136">
        <v>1156898</v>
      </c>
      <c r="C42" s="24">
        <v>163561</v>
      </c>
      <c r="D42" s="24">
        <v>334172</v>
      </c>
      <c r="E42" s="24">
        <v>135988</v>
      </c>
      <c r="F42" s="146">
        <f t="shared" si="3"/>
        <v>1518643</v>
      </c>
    </row>
    <row r="43" spans="1:6" ht="12.75">
      <c r="A43" s="112" t="str">
        <f t="shared" si="4"/>
        <v>Bci</v>
      </c>
      <c r="B43" s="136">
        <v>664750</v>
      </c>
      <c r="C43" s="24">
        <v>753953</v>
      </c>
      <c r="D43" s="24">
        <v>278223</v>
      </c>
      <c r="E43" s="24">
        <v>361530</v>
      </c>
      <c r="F43" s="146">
        <f t="shared" si="3"/>
        <v>1335396</v>
      </c>
    </row>
    <row r="44" spans="1:6" ht="12.75">
      <c r="A44" s="112" t="str">
        <f t="shared" si="4"/>
        <v>Chilena Consolidada</v>
      </c>
      <c r="B44" s="136">
        <v>443925</v>
      </c>
      <c r="C44" s="24">
        <v>153485</v>
      </c>
      <c r="D44" s="24">
        <v>198434</v>
      </c>
      <c r="E44" s="24">
        <v>148045</v>
      </c>
      <c r="F44" s="146">
        <f t="shared" si="3"/>
        <v>647799</v>
      </c>
    </row>
    <row r="45" spans="1:6" ht="12.75">
      <c r="A45" s="112" t="str">
        <f t="shared" si="4"/>
        <v>Consorcio Nacional</v>
      </c>
      <c r="B45" s="136">
        <v>55461</v>
      </c>
      <c r="C45" s="24">
        <v>15764</v>
      </c>
      <c r="D45" s="24">
        <v>17016</v>
      </c>
      <c r="E45" s="24">
        <v>14530</v>
      </c>
      <c r="F45" s="146">
        <f t="shared" si="3"/>
        <v>73711</v>
      </c>
    </row>
    <row r="46" spans="1:6" ht="12.75">
      <c r="A46" s="112" t="str">
        <f t="shared" si="4"/>
        <v>Cruz del Sur</v>
      </c>
      <c r="B46" s="136">
        <v>532363</v>
      </c>
      <c r="C46" s="24">
        <v>251981</v>
      </c>
      <c r="D46" s="24">
        <v>191831</v>
      </c>
      <c r="E46" s="24">
        <v>249278</v>
      </c>
      <c r="F46" s="146">
        <f t="shared" si="3"/>
        <v>726897</v>
      </c>
    </row>
    <row r="47" spans="1:6" ht="12.75">
      <c r="A47" s="112" t="str">
        <f t="shared" si="4"/>
        <v>ING</v>
      </c>
      <c r="B47" s="136">
        <v>295229</v>
      </c>
      <c r="C47" s="24">
        <v>45020</v>
      </c>
      <c r="D47" s="24">
        <v>119956</v>
      </c>
      <c r="E47" s="24">
        <v>19417</v>
      </c>
      <c r="F47" s="146">
        <f t="shared" si="3"/>
        <v>440788</v>
      </c>
    </row>
    <row r="48" spans="1:6" ht="12.75">
      <c r="A48" s="112" t="str">
        <f t="shared" si="4"/>
        <v>ING Vida</v>
      </c>
      <c r="B48" s="136">
        <v>438302</v>
      </c>
      <c r="C48" s="24">
        <v>68162</v>
      </c>
      <c r="D48" s="24">
        <v>125706</v>
      </c>
      <c r="E48" s="24">
        <v>21814</v>
      </c>
      <c r="F48" s="146">
        <f t="shared" si="3"/>
        <v>610356</v>
      </c>
    </row>
    <row r="49" spans="1:6" ht="12.75">
      <c r="A49" s="112" t="str">
        <f t="shared" si="4"/>
        <v>Interamericana</v>
      </c>
      <c r="B49" s="136">
        <v>0</v>
      </c>
      <c r="C49" s="24">
        <v>505</v>
      </c>
      <c r="D49" s="24">
        <v>52</v>
      </c>
      <c r="E49" s="24">
        <v>168</v>
      </c>
      <c r="F49" s="146">
        <f t="shared" si="3"/>
        <v>389</v>
      </c>
    </row>
    <row r="50" spans="1:6" ht="12.75">
      <c r="A50" s="112" t="str">
        <f t="shared" si="4"/>
        <v>Interamericana Vida</v>
      </c>
      <c r="B50" s="136">
        <v>507585</v>
      </c>
      <c r="C50" s="24">
        <v>190063</v>
      </c>
      <c r="D50" s="24">
        <v>127839</v>
      </c>
      <c r="E50" s="24">
        <v>91898</v>
      </c>
      <c r="F50" s="146">
        <f t="shared" si="3"/>
        <v>733589</v>
      </c>
    </row>
    <row r="51" spans="1:6" ht="12.75">
      <c r="A51" s="112" t="str">
        <f aca="true" t="shared" si="5" ref="A51:A56">A21</f>
        <v>Las Américas</v>
      </c>
      <c r="B51" s="136">
        <v>534121</v>
      </c>
      <c r="C51" s="24">
        <v>278527</v>
      </c>
      <c r="D51" s="24">
        <v>177786</v>
      </c>
      <c r="E51" s="24">
        <v>208506</v>
      </c>
      <c r="F51" s="146">
        <f t="shared" si="3"/>
        <v>781928</v>
      </c>
    </row>
    <row r="52" spans="1:6" ht="12.75">
      <c r="A52" s="112" t="str">
        <f t="shared" si="5"/>
        <v>Ise Chile</v>
      </c>
      <c r="B52" s="136">
        <v>601</v>
      </c>
      <c r="C52" s="24">
        <v>2901</v>
      </c>
      <c r="D52" s="24">
        <v>98</v>
      </c>
      <c r="E52" s="24">
        <v>551</v>
      </c>
      <c r="F52" s="146">
        <f t="shared" si="3"/>
        <v>3049</v>
      </c>
    </row>
    <row r="53" spans="1:6" ht="12.75">
      <c r="A53" s="112" t="str">
        <f t="shared" si="5"/>
        <v>Mapfre</v>
      </c>
      <c r="B53" s="136">
        <v>445672</v>
      </c>
      <c r="C53" s="24">
        <v>231755</v>
      </c>
      <c r="D53" s="24">
        <v>25276</v>
      </c>
      <c r="E53" s="24">
        <v>70644</v>
      </c>
      <c r="F53" s="146">
        <f t="shared" si="3"/>
        <v>632059</v>
      </c>
    </row>
    <row r="54" spans="1:6" ht="12.75" customHeight="1">
      <c r="A54" s="112" t="str">
        <f t="shared" si="5"/>
        <v>Renta Nacional</v>
      </c>
      <c r="B54" s="136">
        <v>346984</v>
      </c>
      <c r="C54" s="24">
        <v>139449</v>
      </c>
      <c r="D54" s="24">
        <v>143850</v>
      </c>
      <c r="E54" s="24">
        <v>195681</v>
      </c>
      <c r="F54" s="146">
        <f t="shared" si="3"/>
        <v>434602</v>
      </c>
    </row>
    <row r="55" spans="1:6" ht="12.75" customHeight="1">
      <c r="A55" s="112" t="str">
        <f t="shared" si="5"/>
        <v>Royal</v>
      </c>
      <c r="B55" s="136">
        <v>0</v>
      </c>
      <c r="C55" s="215" t="s">
        <v>99</v>
      </c>
      <c r="D55" s="24">
        <v>0</v>
      </c>
      <c r="E55" s="24">
        <v>0</v>
      </c>
      <c r="F55" s="146">
        <f t="shared" si="3"/>
        <v>0</v>
      </c>
    </row>
    <row r="56" spans="1:7" ht="12.75" customHeight="1">
      <c r="A56" s="113" t="str">
        <f t="shared" si="5"/>
        <v>Security</v>
      </c>
      <c r="B56" s="136">
        <v>861229</v>
      </c>
      <c r="C56" s="24">
        <v>230183</v>
      </c>
      <c r="D56" s="24">
        <v>209519</v>
      </c>
      <c r="E56" s="24">
        <v>148032</v>
      </c>
      <c r="F56" s="146">
        <f t="shared" si="3"/>
        <v>1152899</v>
      </c>
      <c r="G56" s="50" t="s">
        <v>99</v>
      </c>
    </row>
    <row r="57" spans="1:7" ht="12.75" customHeight="1">
      <c r="A57" s="51"/>
      <c r="B57" s="52"/>
      <c r="C57" s="53"/>
      <c r="D57" s="53"/>
      <c r="E57" s="53"/>
      <c r="F57" s="144"/>
      <c r="G57" s="60"/>
    </row>
    <row r="58" spans="1:6" ht="12.75" customHeight="1">
      <c r="A58" s="169" t="s">
        <v>15</v>
      </c>
      <c r="B58" s="170">
        <f>SUM(B40:B56)</f>
        <v>6643059</v>
      </c>
      <c r="C58" s="170">
        <f>SUM(C40:C56)</f>
        <v>2665553</v>
      </c>
      <c r="D58" s="170">
        <f>SUM(D40:D56)</f>
        <v>2101407</v>
      </c>
      <c r="E58" s="170">
        <f>SUM(E40:E56)</f>
        <v>1808140</v>
      </c>
      <c r="F58" s="3">
        <f>+B58+C58+D58-E58</f>
        <v>9601879</v>
      </c>
    </row>
    <row r="59" spans="1:6" ht="15.75">
      <c r="A59" s="56"/>
      <c r="B59" s="57"/>
      <c r="C59" s="58"/>
      <c r="D59" s="58"/>
      <c r="E59" s="58"/>
      <c r="F59" s="145"/>
    </row>
    <row r="60" spans="1:6" ht="12.75">
      <c r="A60" s="17"/>
      <c r="E60" s="50"/>
      <c r="F60" s="137"/>
    </row>
    <row r="61" spans="1:6" ht="12.75">
      <c r="A61" s="18"/>
      <c r="B61" s="216" t="s">
        <v>99</v>
      </c>
      <c r="C61" s="50" t="s">
        <v>100</v>
      </c>
      <c r="E61" s="50"/>
      <c r="F61" s="147"/>
    </row>
    <row r="62" ht="12.75">
      <c r="E62" s="50"/>
    </row>
    <row r="63" ht="12.75">
      <c r="E63" s="50"/>
    </row>
    <row r="64" ht="12.75">
      <c r="E64" s="50"/>
    </row>
    <row r="65" ht="12.75">
      <c r="E65" s="50"/>
    </row>
    <row r="66" ht="12.75">
      <c r="E66" s="50"/>
    </row>
    <row r="67" ht="12.75">
      <c r="E67" s="50"/>
    </row>
    <row r="68" ht="12.75">
      <c r="E68" s="50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  <row r="78" ht="12.75">
      <c r="E78" s="50"/>
    </row>
    <row r="79" ht="12.75">
      <c r="E79" s="50"/>
    </row>
    <row r="80" ht="12.75">
      <c r="E80" s="50"/>
    </row>
    <row r="81" ht="12.75">
      <c r="E81" s="50"/>
    </row>
    <row r="82" ht="12.75">
      <c r="E82" s="50"/>
    </row>
    <row r="83" ht="12.75">
      <c r="E83" s="50"/>
    </row>
    <row r="84" ht="12.75">
      <c r="E84" s="50"/>
    </row>
    <row r="85" ht="12.75">
      <c r="E85" s="50"/>
    </row>
    <row r="86" ht="12.75">
      <c r="E86" s="50"/>
    </row>
    <row r="87" ht="12.75">
      <c r="E87" s="50"/>
    </row>
    <row r="88" ht="12.75">
      <c r="E88" s="50"/>
    </row>
    <row r="89" ht="12.75">
      <c r="E89" s="50"/>
    </row>
    <row r="90" ht="12.75">
      <c r="E90" s="50"/>
    </row>
    <row r="91" ht="12.75">
      <c r="E91" s="50"/>
    </row>
    <row r="92" ht="12.75">
      <c r="E92" s="50"/>
    </row>
    <row r="93" ht="12.75">
      <c r="E93" s="50"/>
    </row>
    <row r="94" ht="12.75">
      <c r="E94" s="50"/>
    </row>
    <row r="95" ht="12.75">
      <c r="E95" s="50"/>
    </row>
    <row r="96" spans="5:10" ht="12.75">
      <c r="E96" s="50"/>
      <c r="J96" s="61"/>
    </row>
    <row r="97" ht="12.75">
      <c r="E97" s="50"/>
    </row>
    <row r="98" ht="12.75">
      <c r="E98" s="50"/>
    </row>
    <row r="99" ht="12.75">
      <c r="E99" s="50"/>
    </row>
    <row r="100" ht="12.75">
      <c r="E100" s="50"/>
    </row>
    <row r="101" ht="12.75">
      <c r="E101" s="50"/>
    </row>
    <row r="102" ht="12.75">
      <c r="E102" s="50"/>
    </row>
    <row r="103" ht="12.75">
      <c r="E103" s="50"/>
    </row>
    <row r="104" ht="12.75">
      <c r="E104" s="50"/>
    </row>
    <row r="105" ht="12.75">
      <c r="E105" s="50"/>
    </row>
    <row r="106" ht="12.75">
      <c r="E106" s="50"/>
    </row>
    <row r="107" ht="12.75">
      <c r="E107" s="50"/>
    </row>
    <row r="108" ht="12.75">
      <c r="E108" s="50"/>
    </row>
    <row r="109" ht="12.75">
      <c r="E109" s="50"/>
    </row>
    <row r="110" ht="12.75">
      <c r="E110" s="50"/>
    </row>
    <row r="111" ht="12.75">
      <c r="E111" s="50"/>
    </row>
    <row r="112" ht="12.75">
      <c r="E112" s="50"/>
    </row>
    <row r="113" ht="12.75">
      <c r="E113" s="50"/>
    </row>
    <row r="114" ht="12.75">
      <c r="E114" s="50"/>
    </row>
    <row r="115" ht="12.75">
      <c r="E115" s="50"/>
    </row>
    <row r="116" ht="12.75">
      <c r="E116" s="50"/>
    </row>
    <row r="117" ht="12.75">
      <c r="E117" s="50"/>
    </row>
    <row r="118" ht="12.75">
      <c r="E118" s="50"/>
    </row>
    <row r="119" ht="12.75">
      <c r="E119" s="50"/>
    </row>
    <row r="120" ht="12.75">
      <c r="E120" s="50"/>
    </row>
    <row r="121" ht="12.75">
      <c r="E121" s="50"/>
    </row>
    <row r="122" ht="12.75">
      <c r="E122" s="50"/>
    </row>
    <row r="123" ht="12.75">
      <c r="E123" s="50"/>
    </row>
    <row r="124" ht="12.75">
      <c r="E124" s="50"/>
    </row>
    <row r="125" ht="12.75">
      <c r="E125" s="50"/>
    </row>
    <row r="126" ht="12.75">
      <c r="E126" s="50"/>
    </row>
    <row r="127" ht="12.75">
      <c r="E127" s="50"/>
    </row>
    <row r="128" ht="12.75">
      <c r="E128" s="50"/>
    </row>
    <row r="129" ht="12.75">
      <c r="E129" s="50"/>
    </row>
    <row r="130" ht="12.75">
      <c r="E130" s="50"/>
    </row>
    <row r="131" ht="12.75">
      <c r="E131" s="50"/>
    </row>
    <row r="132" ht="12.75">
      <c r="E132" s="50"/>
    </row>
    <row r="133" ht="12.75">
      <c r="E133" s="50"/>
    </row>
    <row r="134" ht="12.75">
      <c r="E134" s="50"/>
    </row>
    <row r="135" ht="12.75">
      <c r="E135" s="50"/>
    </row>
    <row r="136" ht="12.75">
      <c r="E136" s="50"/>
    </row>
    <row r="137" ht="12.75">
      <c r="E137" s="50"/>
    </row>
    <row r="138" ht="12.75">
      <c r="E138" s="50"/>
    </row>
    <row r="139" ht="12.75">
      <c r="E139" s="50"/>
    </row>
    <row r="140" ht="12.75">
      <c r="E140" s="50"/>
    </row>
    <row r="141" ht="12.75">
      <c r="E141" s="50"/>
    </row>
    <row r="142" ht="12.75">
      <c r="E142" s="50"/>
    </row>
    <row r="143" ht="12.75">
      <c r="E143" s="50"/>
    </row>
    <row r="144" ht="12.75">
      <c r="E144" s="50"/>
    </row>
    <row r="145" ht="12.75">
      <c r="E145" s="50"/>
    </row>
    <row r="146" ht="12.75">
      <c r="E146" s="50"/>
    </row>
    <row r="147" ht="12.75">
      <c r="E147" s="50"/>
    </row>
    <row r="148" ht="12.75">
      <c r="E148" s="50"/>
    </row>
    <row r="149" ht="12.75">
      <c r="E149" s="50"/>
    </row>
    <row r="150" ht="12.75">
      <c r="E150" s="50"/>
    </row>
    <row r="151" ht="12.75">
      <c r="E151" s="50"/>
    </row>
    <row r="152" ht="12.75">
      <c r="E152" s="50"/>
    </row>
    <row r="153" ht="12.75">
      <c r="E153" s="50"/>
    </row>
    <row r="154" ht="12.75">
      <c r="E154" s="50"/>
    </row>
    <row r="155" ht="12.75">
      <c r="E155" s="50"/>
    </row>
    <row r="156" ht="12.75">
      <c r="E156" s="50"/>
    </row>
    <row r="157" ht="12.75">
      <c r="E157" s="50"/>
    </row>
    <row r="158" ht="12.75">
      <c r="E158" s="50"/>
    </row>
    <row r="159" ht="12.75">
      <c r="E159" s="50"/>
    </row>
    <row r="160" ht="12.75">
      <c r="E160" s="50"/>
    </row>
    <row r="161" ht="12.75">
      <c r="E161" s="50"/>
    </row>
    <row r="162" ht="12.75">
      <c r="E162" s="50"/>
    </row>
    <row r="163" ht="12.75">
      <c r="E163" s="50"/>
    </row>
    <row r="164" ht="12.75">
      <c r="E164" s="50"/>
    </row>
    <row r="165" ht="12.75">
      <c r="E165" s="50"/>
    </row>
    <row r="166" ht="12.75">
      <c r="E166" s="50"/>
    </row>
    <row r="167" ht="12.75">
      <c r="E167" s="50"/>
    </row>
    <row r="168" ht="12.75">
      <c r="E168" s="50"/>
    </row>
    <row r="169" ht="12.75">
      <c r="E169" s="50"/>
    </row>
    <row r="170" ht="12.75">
      <c r="E170" s="50"/>
    </row>
    <row r="171" ht="12.75">
      <c r="E171" s="50"/>
    </row>
    <row r="172" ht="12.75">
      <c r="E172" s="50"/>
    </row>
    <row r="173" ht="12.75">
      <c r="E173" s="50"/>
    </row>
    <row r="174" ht="12.75">
      <c r="E174" s="50"/>
    </row>
    <row r="175" ht="12.75">
      <c r="E175" s="50"/>
    </row>
    <row r="176" ht="12.75">
      <c r="E176" s="50"/>
    </row>
    <row r="177" ht="12.75">
      <c r="E177" s="50"/>
    </row>
    <row r="178" ht="12.75">
      <c r="E178" s="50"/>
    </row>
    <row r="179" ht="12.75">
      <c r="E179" s="50"/>
    </row>
    <row r="180" ht="12.75">
      <c r="E180" s="50"/>
    </row>
    <row r="181" ht="12.75">
      <c r="E181" s="50"/>
    </row>
    <row r="182" ht="12.75">
      <c r="E182" s="50"/>
    </row>
    <row r="183" ht="12.75">
      <c r="E183" s="50"/>
    </row>
    <row r="184" ht="12.75">
      <c r="E184" s="50"/>
    </row>
    <row r="185" ht="12.75">
      <c r="E185" s="50"/>
    </row>
    <row r="186" ht="12.75">
      <c r="E186" s="50"/>
    </row>
    <row r="187" ht="12.75">
      <c r="E187" s="50"/>
    </row>
    <row r="188" ht="12.75">
      <c r="E188" s="50"/>
    </row>
    <row r="189" ht="12.75">
      <c r="E189" s="50"/>
    </row>
    <row r="190" ht="12.75">
      <c r="E190" s="50"/>
    </row>
    <row r="191" ht="12.75">
      <c r="E191" s="50"/>
    </row>
    <row r="192" ht="12.75">
      <c r="E192" s="50"/>
    </row>
    <row r="193" ht="12.75">
      <c r="E193" s="50"/>
    </row>
    <row r="194" ht="12.75">
      <c r="E194" s="50"/>
    </row>
    <row r="195" ht="12.75">
      <c r="E195" s="50"/>
    </row>
    <row r="196" ht="12.75">
      <c r="E196" s="50"/>
    </row>
    <row r="197" ht="12.75">
      <c r="E197" s="50"/>
    </row>
    <row r="198" ht="12.75">
      <c r="E198" s="50"/>
    </row>
    <row r="199" ht="12.75">
      <c r="E199" s="50"/>
    </row>
    <row r="200" ht="12.75">
      <c r="E200" s="50"/>
    </row>
    <row r="201" ht="12.75">
      <c r="E201" s="50"/>
    </row>
    <row r="202" ht="12.75">
      <c r="E202" s="50"/>
    </row>
    <row r="203" ht="12.75">
      <c r="E203" s="50"/>
    </row>
    <row r="204" ht="12.75">
      <c r="E204" s="50"/>
    </row>
    <row r="205" ht="12.75">
      <c r="E205" s="50"/>
    </row>
    <row r="206" ht="12.75">
      <c r="E206" s="50"/>
    </row>
    <row r="207" ht="12.75">
      <c r="E207" s="50"/>
    </row>
    <row r="208" ht="12.75">
      <c r="E208" s="50"/>
    </row>
    <row r="209" ht="12.75">
      <c r="E209" s="50"/>
    </row>
    <row r="210" ht="12.75">
      <c r="E210" s="50"/>
    </row>
    <row r="211" ht="12.75">
      <c r="E211" s="50"/>
    </row>
    <row r="212" ht="12.75">
      <c r="E212" s="50"/>
    </row>
    <row r="213" ht="12.75">
      <c r="E213" s="50"/>
    </row>
    <row r="214" ht="12.75">
      <c r="E214" s="50"/>
    </row>
    <row r="215" ht="12.75">
      <c r="E215" s="50"/>
    </row>
    <row r="216" ht="12.75">
      <c r="E216" s="50"/>
    </row>
    <row r="217" ht="12.75">
      <c r="E217" s="50"/>
    </row>
    <row r="218" ht="12.75">
      <c r="E218" s="50"/>
    </row>
    <row r="219" ht="12.75">
      <c r="E219" s="50"/>
    </row>
    <row r="220" ht="12.75">
      <c r="E220" s="50"/>
    </row>
    <row r="221" ht="12.75">
      <c r="E221" s="50"/>
    </row>
    <row r="222" ht="12.75">
      <c r="E222" s="50"/>
    </row>
    <row r="223" ht="12.75">
      <c r="E223" s="50"/>
    </row>
    <row r="224" ht="12.75">
      <c r="E224" s="50"/>
    </row>
    <row r="225" ht="12.75">
      <c r="E225" s="50"/>
    </row>
    <row r="226" ht="12.75">
      <c r="E226" s="50"/>
    </row>
    <row r="227" ht="12.75">
      <c r="E227" s="50"/>
    </row>
    <row r="228" ht="12.75">
      <c r="E228" s="50"/>
    </row>
    <row r="229" ht="12.75">
      <c r="E229" s="50"/>
    </row>
    <row r="230" ht="12.75">
      <c r="E230" s="50"/>
    </row>
    <row r="231" ht="12.75">
      <c r="E231" s="50"/>
    </row>
    <row r="232" ht="12.75">
      <c r="E232" s="50"/>
    </row>
    <row r="233" ht="12.75">
      <c r="E233" s="50"/>
    </row>
    <row r="234" ht="12.75">
      <c r="E234" s="50"/>
    </row>
    <row r="235" ht="12.75">
      <c r="E235" s="50"/>
    </row>
    <row r="236" ht="12.75">
      <c r="E236" s="50"/>
    </row>
    <row r="237" ht="12.75">
      <c r="E237" s="50"/>
    </row>
    <row r="238" ht="12.75">
      <c r="E238" s="50"/>
    </row>
    <row r="239" ht="12.75">
      <c r="E239" s="50"/>
    </row>
    <row r="240" ht="12.75">
      <c r="E240" s="50"/>
    </row>
    <row r="241" ht="12.75">
      <c r="E241" s="50"/>
    </row>
    <row r="242" ht="12.75">
      <c r="E242" s="50"/>
    </row>
    <row r="243" ht="12.75">
      <c r="E243" s="50"/>
    </row>
    <row r="244" ht="12.75">
      <c r="E244" s="50"/>
    </row>
    <row r="245" ht="12.75">
      <c r="E245" s="50"/>
    </row>
    <row r="246" ht="12.75">
      <c r="E246" s="50"/>
    </row>
    <row r="247" ht="12.75">
      <c r="E247" s="50"/>
    </row>
    <row r="248" ht="12.75">
      <c r="E248" s="50"/>
    </row>
    <row r="249" ht="12.75">
      <c r="E249" s="50"/>
    </row>
    <row r="250" ht="12.75">
      <c r="E250" s="50"/>
    </row>
    <row r="251" ht="12.75">
      <c r="E251" s="50"/>
    </row>
    <row r="252" ht="12.75">
      <c r="E252" s="50"/>
    </row>
    <row r="253" ht="12.75">
      <c r="E253" s="50"/>
    </row>
    <row r="254" ht="12.75">
      <c r="E254" s="50"/>
    </row>
    <row r="255" ht="12.75">
      <c r="E255" s="50"/>
    </row>
  </sheetData>
  <mergeCells count="1">
    <mergeCell ref="B36:C36"/>
  </mergeCells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L122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63" customWidth="1"/>
    <col min="2" max="5" width="11.7109375" style="63" customWidth="1"/>
    <col min="6" max="6" width="12.28125" style="63" customWidth="1"/>
    <col min="7" max="9" width="11.7109375" style="63" customWidth="1"/>
    <col min="10" max="16384" width="11.421875" style="63" customWidth="1"/>
  </cols>
  <sheetData>
    <row r="1" ht="12.75">
      <c r="A1" s="62"/>
    </row>
    <row r="4" ht="12.75">
      <c r="A4" s="62"/>
    </row>
    <row r="5" spans="1:9" ht="12.75">
      <c r="A5" s="64" t="s">
        <v>0</v>
      </c>
      <c r="B5" s="65"/>
      <c r="C5" s="65"/>
      <c r="E5" s="65"/>
      <c r="F5" s="65"/>
      <c r="G5" s="65"/>
      <c r="H5" s="65"/>
      <c r="I5" s="65"/>
    </row>
    <row r="6" spans="1:9" ht="12.75">
      <c r="A6" s="2" t="str">
        <f>'SOAP AB'!$A$6</f>
        <v>      (entre el 1 de enero y 30 de junio de 2004)</v>
      </c>
      <c r="B6" s="66"/>
      <c r="C6" s="65"/>
      <c r="D6" s="65"/>
      <c r="E6" s="65"/>
      <c r="F6" s="65"/>
      <c r="G6" s="65"/>
      <c r="H6" s="65"/>
      <c r="I6" s="65"/>
    </row>
    <row r="7" spans="1:9" ht="12.75">
      <c r="A7" s="67"/>
      <c r="B7" s="68"/>
      <c r="C7" s="69"/>
      <c r="D7" s="69"/>
      <c r="E7" s="69"/>
      <c r="F7" s="69"/>
      <c r="G7" s="69"/>
      <c r="H7" s="69"/>
      <c r="I7" s="70"/>
    </row>
    <row r="8" spans="1:9" ht="12.75">
      <c r="A8" s="71" t="s">
        <v>1</v>
      </c>
      <c r="B8" s="72" t="s">
        <v>2</v>
      </c>
      <c r="C8" s="72" t="s">
        <v>3</v>
      </c>
      <c r="D8" s="72" t="s">
        <v>4</v>
      </c>
      <c r="E8" s="72" t="s">
        <v>5</v>
      </c>
      <c r="F8" s="117" t="s">
        <v>93</v>
      </c>
      <c r="G8" s="72" t="s">
        <v>6</v>
      </c>
      <c r="H8" s="72" t="s">
        <v>7</v>
      </c>
      <c r="I8" s="73" t="s">
        <v>8</v>
      </c>
    </row>
    <row r="9" spans="1:9" ht="12.75">
      <c r="A9" s="74"/>
      <c r="B9" s="75"/>
      <c r="C9" s="75"/>
      <c r="D9" s="75"/>
      <c r="E9" s="75"/>
      <c r="F9" s="75"/>
      <c r="G9" s="75"/>
      <c r="H9" s="75"/>
      <c r="I9" s="76"/>
    </row>
    <row r="10" spans="1:9" ht="12.75">
      <c r="A10" s="111" t="str">
        <f>'SOAP AB'!A10</f>
        <v>ABN Amro</v>
      </c>
      <c r="B10" s="24">
        <v>12614</v>
      </c>
      <c r="C10" s="24">
        <v>5818</v>
      </c>
      <c r="D10" s="24">
        <v>101</v>
      </c>
      <c r="E10" s="24">
        <v>0</v>
      </c>
      <c r="F10" s="24">
        <v>3</v>
      </c>
      <c r="G10" s="24">
        <v>0</v>
      </c>
      <c r="H10" s="24">
        <v>295</v>
      </c>
      <c r="I10" s="4">
        <f aca="true" t="shared" si="0" ref="I10:I26">SUM(B10:H10)</f>
        <v>18831</v>
      </c>
    </row>
    <row r="11" spans="1:9" ht="12.75">
      <c r="A11" s="114" t="str">
        <f>'SOAP AB'!A11</f>
        <v>AGF</v>
      </c>
      <c r="B11" s="24">
        <v>61097</v>
      </c>
      <c r="C11" s="24">
        <v>54385</v>
      </c>
      <c r="D11" s="24">
        <v>4991</v>
      </c>
      <c r="E11" s="24">
        <v>157</v>
      </c>
      <c r="F11" s="24">
        <v>19</v>
      </c>
      <c r="G11" s="24">
        <v>863</v>
      </c>
      <c r="H11" s="24">
        <v>998</v>
      </c>
      <c r="I11" s="4">
        <f t="shared" si="0"/>
        <v>122510</v>
      </c>
    </row>
    <row r="12" spans="1:9" ht="12.75">
      <c r="A12" s="114" t="str">
        <f>'SOAP AB'!A12</f>
        <v>Aseguradora Magallanes</v>
      </c>
      <c r="B12" s="24">
        <v>266980</v>
      </c>
      <c r="C12" s="24">
        <v>106547</v>
      </c>
      <c r="D12" s="24">
        <v>2526</v>
      </c>
      <c r="E12" s="24">
        <v>1989</v>
      </c>
      <c r="F12" s="24">
        <v>1871</v>
      </c>
      <c r="G12" s="24">
        <v>3344</v>
      </c>
      <c r="H12" s="24">
        <v>21167</v>
      </c>
      <c r="I12" s="4">
        <f t="shared" si="0"/>
        <v>404424</v>
      </c>
    </row>
    <row r="13" spans="1:9" ht="12.75">
      <c r="A13" s="114" t="str">
        <f>'SOAP AB'!A13</f>
        <v>Bci</v>
      </c>
      <c r="B13" s="24">
        <v>170438</v>
      </c>
      <c r="C13" s="24">
        <v>70536</v>
      </c>
      <c r="D13" s="24">
        <v>8791</v>
      </c>
      <c r="E13" s="24">
        <v>8424</v>
      </c>
      <c r="F13" s="24">
        <v>5306</v>
      </c>
      <c r="G13" s="24">
        <v>10656</v>
      </c>
      <c r="H13" s="24">
        <v>4924</v>
      </c>
      <c r="I13" s="4">
        <f t="shared" si="0"/>
        <v>279075</v>
      </c>
    </row>
    <row r="14" spans="1:9" ht="12.75">
      <c r="A14" s="114" t="str">
        <f>'SOAP AB'!A14</f>
        <v>Chilena Consolidada</v>
      </c>
      <c r="B14" s="24">
        <v>51520</v>
      </c>
      <c r="C14" s="24">
        <v>18872</v>
      </c>
      <c r="D14" s="24">
        <v>189</v>
      </c>
      <c r="E14" s="24">
        <v>2</v>
      </c>
      <c r="F14" s="24">
        <v>108</v>
      </c>
      <c r="G14" s="24">
        <v>0</v>
      </c>
      <c r="H14" s="24">
        <v>1532</v>
      </c>
      <c r="I14" s="4">
        <f t="shared" si="0"/>
        <v>72223</v>
      </c>
    </row>
    <row r="15" spans="1:9" ht="12.75">
      <c r="A15" s="114" t="str">
        <f>'SOAP AB'!A15</f>
        <v>Consorcio Nacional</v>
      </c>
      <c r="B15" s="24">
        <v>23619</v>
      </c>
      <c r="C15" s="24">
        <v>5705</v>
      </c>
      <c r="D15" s="24">
        <v>0</v>
      </c>
      <c r="E15" s="24">
        <v>0</v>
      </c>
      <c r="F15" s="24">
        <v>14</v>
      </c>
      <c r="G15" s="24">
        <v>0</v>
      </c>
      <c r="H15" s="24">
        <v>264</v>
      </c>
      <c r="I15" s="4">
        <f t="shared" si="0"/>
        <v>29602</v>
      </c>
    </row>
    <row r="16" spans="1:9" ht="12.75">
      <c r="A16" s="114" t="str">
        <f>'SOAP AB'!A16</f>
        <v>Cruz del Sur</v>
      </c>
      <c r="B16" s="24">
        <v>13940</v>
      </c>
      <c r="C16" s="24">
        <v>7172</v>
      </c>
      <c r="D16" s="24">
        <v>1269</v>
      </c>
      <c r="E16" s="24">
        <v>920</v>
      </c>
      <c r="F16" s="24">
        <v>68</v>
      </c>
      <c r="G16" s="24">
        <v>3289</v>
      </c>
      <c r="H16" s="24">
        <v>1282</v>
      </c>
      <c r="I16" s="4">
        <f t="shared" si="0"/>
        <v>27940</v>
      </c>
    </row>
    <row r="17" spans="1:9" ht="12.75">
      <c r="A17" s="114" t="str">
        <f>'SOAP AB'!A17</f>
        <v>ING</v>
      </c>
      <c r="B17" s="24">
        <v>2586</v>
      </c>
      <c r="C17" s="24">
        <v>682</v>
      </c>
      <c r="D17" s="24">
        <v>0</v>
      </c>
      <c r="E17" s="24">
        <v>10</v>
      </c>
      <c r="F17" s="24">
        <v>367</v>
      </c>
      <c r="G17" s="24">
        <v>0</v>
      </c>
      <c r="H17" s="24">
        <v>118</v>
      </c>
      <c r="I17" s="4">
        <f t="shared" si="0"/>
        <v>3763</v>
      </c>
    </row>
    <row r="18" spans="1:9" ht="12.75">
      <c r="A18" s="114" t="str">
        <f>'SOAP AB'!A18</f>
        <v>ING Vida</v>
      </c>
      <c r="B18" s="24">
        <v>191108</v>
      </c>
      <c r="C18" s="24">
        <v>88947</v>
      </c>
      <c r="D18" s="24">
        <v>0</v>
      </c>
      <c r="E18" s="24">
        <v>3161</v>
      </c>
      <c r="F18" s="24">
        <v>5821</v>
      </c>
      <c r="G18" s="24">
        <v>0</v>
      </c>
      <c r="H18" s="24">
        <v>5134</v>
      </c>
      <c r="I18" s="4">
        <f t="shared" si="0"/>
        <v>294171</v>
      </c>
    </row>
    <row r="19" spans="1:9" ht="12.75">
      <c r="A19" s="114" t="str">
        <f>'SOAP AB'!A19</f>
        <v>Interamericana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4">
        <f t="shared" si="0"/>
        <v>0</v>
      </c>
    </row>
    <row r="20" spans="1:9" ht="12.75">
      <c r="A20" s="114" t="str">
        <f>'SOAP AB'!A20</f>
        <v>Interamericana Vida</v>
      </c>
      <c r="B20" s="24">
        <v>52614</v>
      </c>
      <c r="C20" s="24">
        <v>22584</v>
      </c>
      <c r="D20" s="24">
        <v>1357</v>
      </c>
      <c r="E20" s="24">
        <v>0</v>
      </c>
      <c r="F20" s="24">
        <v>0</v>
      </c>
      <c r="G20" s="24">
        <v>0</v>
      </c>
      <c r="H20" s="24">
        <v>1435</v>
      </c>
      <c r="I20" s="4">
        <f t="shared" si="0"/>
        <v>77990</v>
      </c>
    </row>
    <row r="21" spans="1:9" ht="12.75">
      <c r="A21" s="114" t="str">
        <f>'SOAP AB'!A21</f>
        <v>Las Américas</v>
      </c>
      <c r="B21" s="24">
        <v>108911</v>
      </c>
      <c r="C21" s="24">
        <v>72715</v>
      </c>
      <c r="D21" s="24">
        <v>3839</v>
      </c>
      <c r="E21" s="24">
        <v>7671</v>
      </c>
      <c r="F21" s="24">
        <v>504</v>
      </c>
      <c r="G21" s="24">
        <v>10999</v>
      </c>
      <c r="H21" s="24">
        <v>5531</v>
      </c>
      <c r="I21" s="4">
        <f t="shared" si="0"/>
        <v>210170</v>
      </c>
    </row>
    <row r="22" spans="1:9" ht="12.75">
      <c r="A22" s="114" t="str">
        <f>'SOAP AB'!A22</f>
        <v>Ise Chile</v>
      </c>
      <c r="B22" s="24">
        <v>497</v>
      </c>
      <c r="C22" s="24">
        <v>184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4">
        <f t="shared" si="0"/>
        <v>681</v>
      </c>
    </row>
    <row r="23" spans="1:9" ht="12.75">
      <c r="A23" s="114" t="str">
        <f>'SOAP AB'!A23</f>
        <v>Mapfre</v>
      </c>
      <c r="B23" s="24">
        <v>101869</v>
      </c>
      <c r="C23" s="24">
        <v>27039</v>
      </c>
      <c r="D23" s="24">
        <v>1333</v>
      </c>
      <c r="E23" s="24">
        <v>2984</v>
      </c>
      <c r="F23" s="24">
        <v>537</v>
      </c>
      <c r="G23" s="24">
        <v>8533</v>
      </c>
      <c r="H23" s="24">
        <v>1338</v>
      </c>
      <c r="I23" s="4">
        <f t="shared" si="0"/>
        <v>143633</v>
      </c>
    </row>
    <row r="24" spans="1:9" ht="12.75">
      <c r="A24" s="114" t="str">
        <f>'SOAP AB'!A24</f>
        <v>Renta Nacional</v>
      </c>
      <c r="B24" s="24">
        <v>35467</v>
      </c>
      <c r="C24" s="24">
        <v>21399</v>
      </c>
      <c r="D24" s="24">
        <v>1261</v>
      </c>
      <c r="E24" s="24">
        <v>138</v>
      </c>
      <c r="F24" s="24">
        <v>7</v>
      </c>
      <c r="G24" s="24">
        <v>2717</v>
      </c>
      <c r="H24" s="24">
        <v>1070</v>
      </c>
      <c r="I24" s="4">
        <f t="shared" si="0"/>
        <v>62059</v>
      </c>
    </row>
    <row r="25" spans="1:9" ht="12.75">
      <c r="A25" s="114" t="str">
        <f>'SOAP AB'!A25</f>
        <v>Royal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4">
        <f t="shared" si="0"/>
        <v>0</v>
      </c>
    </row>
    <row r="26" spans="1:9" ht="12.75">
      <c r="A26" s="115" t="str">
        <f>'SOAP AB'!A26</f>
        <v>Security</v>
      </c>
      <c r="B26" s="24">
        <v>73406</v>
      </c>
      <c r="C26" s="24">
        <v>27829</v>
      </c>
      <c r="D26" s="24">
        <v>3365</v>
      </c>
      <c r="E26" s="24">
        <v>9070</v>
      </c>
      <c r="F26" s="24">
        <v>4159</v>
      </c>
      <c r="G26" s="77">
        <v>3068</v>
      </c>
      <c r="H26" s="24">
        <v>2201</v>
      </c>
      <c r="I26" s="4">
        <f t="shared" si="0"/>
        <v>123098</v>
      </c>
    </row>
    <row r="27" spans="1:9" ht="12.75">
      <c r="A27" s="78"/>
      <c r="B27" s="79"/>
      <c r="C27" s="80"/>
      <c r="D27" s="80"/>
      <c r="E27" s="80"/>
      <c r="F27" s="80"/>
      <c r="G27" s="81"/>
      <c r="H27" s="81"/>
      <c r="I27" s="82"/>
    </row>
    <row r="28" spans="1:10" ht="12.75">
      <c r="A28" s="83" t="s">
        <v>15</v>
      </c>
      <c r="B28" s="5">
        <f aca="true" t="shared" si="1" ref="B28:I28">SUM(B10:B26)</f>
        <v>1166666</v>
      </c>
      <c r="C28" s="6">
        <f t="shared" si="1"/>
        <v>530414</v>
      </c>
      <c r="D28" s="6">
        <f t="shared" si="1"/>
        <v>29022</v>
      </c>
      <c r="E28" s="6">
        <f t="shared" si="1"/>
        <v>34526</v>
      </c>
      <c r="F28" s="6">
        <f t="shared" si="1"/>
        <v>18784</v>
      </c>
      <c r="G28" s="7">
        <f t="shared" si="1"/>
        <v>43469</v>
      </c>
      <c r="H28" s="7">
        <f t="shared" si="1"/>
        <v>47289</v>
      </c>
      <c r="I28" s="8">
        <f t="shared" si="1"/>
        <v>1870170</v>
      </c>
      <c r="J28" s="84"/>
    </row>
    <row r="29" spans="1:9" ht="12.75" customHeight="1">
      <c r="A29" s="85"/>
      <c r="B29" s="86"/>
      <c r="C29" s="87"/>
      <c r="D29" s="87"/>
      <c r="E29" s="87"/>
      <c r="F29" s="87"/>
      <c r="G29" s="88"/>
      <c r="H29" s="89"/>
      <c r="I29" s="90"/>
    </row>
    <row r="30" spans="1:9" ht="12.75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2.75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12.75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12.75">
      <c r="A33" s="65"/>
      <c r="B33" s="65"/>
      <c r="C33" s="65"/>
      <c r="D33" s="65"/>
      <c r="E33" s="65"/>
      <c r="F33" s="65"/>
      <c r="G33" s="65"/>
      <c r="H33" s="65"/>
      <c r="I33" s="65"/>
    </row>
    <row r="34" spans="1:9" ht="12.75">
      <c r="A34" s="91"/>
      <c r="B34" s="65"/>
      <c r="C34" s="65"/>
      <c r="E34" s="65"/>
      <c r="F34" s="65"/>
      <c r="G34" s="65"/>
      <c r="H34" s="65"/>
      <c r="I34" s="65"/>
    </row>
    <row r="35" spans="1:12" ht="12.75">
      <c r="A35" s="64" t="s">
        <v>16</v>
      </c>
      <c r="B35" s="66"/>
      <c r="C35" s="65"/>
      <c r="D35" s="65"/>
      <c r="E35" s="65"/>
      <c r="F35" s="65"/>
      <c r="G35" s="65"/>
      <c r="H35" s="65"/>
      <c r="I35" s="65"/>
      <c r="L35" s="92"/>
    </row>
    <row r="36" spans="1:9" ht="12.75">
      <c r="A36" s="2" t="str">
        <f>'SOAP DE'!$A$6</f>
        <v>      (entre el 1 de enero y 30 de junio de 2004, montos expresados en miles de pesos de junio de 2004)</v>
      </c>
      <c r="B36" s="66"/>
      <c r="C36" s="65"/>
      <c r="D36" s="65"/>
      <c r="E36" s="65"/>
      <c r="F36" s="65"/>
      <c r="G36" s="65"/>
      <c r="H36" s="65"/>
      <c r="I36" s="65"/>
    </row>
    <row r="37" spans="1:9" ht="12.75">
      <c r="A37" s="93"/>
      <c r="B37" s="68"/>
      <c r="C37" s="69"/>
      <c r="D37" s="69"/>
      <c r="E37" s="69"/>
      <c r="F37" s="69"/>
      <c r="G37" s="69"/>
      <c r="H37" s="69"/>
      <c r="I37" s="70"/>
    </row>
    <row r="38" spans="1:9" ht="12.75">
      <c r="A38" s="94" t="s">
        <v>1</v>
      </c>
      <c r="B38" s="72" t="s">
        <v>2</v>
      </c>
      <c r="C38" s="72" t="s">
        <v>3</v>
      </c>
      <c r="D38" s="72" t="s">
        <v>4</v>
      </c>
      <c r="E38" s="72" t="s">
        <v>5</v>
      </c>
      <c r="F38" s="72" t="s">
        <v>93</v>
      </c>
      <c r="G38" s="72" t="s">
        <v>6</v>
      </c>
      <c r="H38" s="72" t="s">
        <v>7</v>
      </c>
      <c r="I38" s="73" t="s">
        <v>8</v>
      </c>
    </row>
    <row r="39" spans="1:9" ht="12.75">
      <c r="A39" s="95"/>
      <c r="B39" s="75"/>
      <c r="C39" s="75"/>
      <c r="D39" s="75"/>
      <c r="E39" s="75"/>
      <c r="F39" s="75"/>
      <c r="G39" s="75"/>
      <c r="H39" s="75"/>
      <c r="I39" s="76"/>
    </row>
    <row r="40" spans="1:9" ht="12.75">
      <c r="A40" s="111" t="str">
        <f>A10</f>
        <v>ABN Amro</v>
      </c>
      <c r="B40" s="77">
        <v>48708</v>
      </c>
      <c r="C40" s="77">
        <v>35184</v>
      </c>
      <c r="D40" s="77">
        <v>1171</v>
      </c>
      <c r="E40" s="77">
        <v>0</v>
      </c>
      <c r="F40" s="77">
        <v>85</v>
      </c>
      <c r="G40" s="77">
        <v>0</v>
      </c>
      <c r="H40" s="77">
        <v>935</v>
      </c>
      <c r="I40" s="4">
        <f aca="true" t="shared" si="2" ref="I40:I56">SUM(B40:H40)</f>
        <v>86083</v>
      </c>
    </row>
    <row r="41" spans="1:9" ht="12.75">
      <c r="A41" s="112" t="str">
        <f aca="true" t="shared" si="3" ref="A41:A56">A11</f>
        <v>AGF</v>
      </c>
      <c r="B41" s="77">
        <v>684592</v>
      </c>
      <c r="C41" s="77">
        <v>633322</v>
      </c>
      <c r="D41" s="77">
        <v>50734</v>
      </c>
      <c r="E41" s="77">
        <v>3100</v>
      </c>
      <c r="F41" s="77">
        <v>652</v>
      </c>
      <c r="G41" s="77">
        <v>8392</v>
      </c>
      <c r="H41" s="77">
        <v>1049</v>
      </c>
      <c r="I41" s="4">
        <f t="shared" si="2"/>
        <v>1381841</v>
      </c>
    </row>
    <row r="42" spans="1:9" ht="12.75">
      <c r="A42" s="112" t="str">
        <f t="shared" si="3"/>
        <v>Aseguradora Magallanes</v>
      </c>
      <c r="B42" s="77">
        <v>2881185</v>
      </c>
      <c r="C42" s="77">
        <v>1427549</v>
      </c>
      <c r="D42" s="77">
        <v>62176</v>
      </c>
      <c r="E42" s="77">
        <v>61407</v>
      </c>
      <c r="F42" s="77">
        <v>84841</v>
      </c>
      <c r="G42" s="77">
        <v>59409</v>
      </c>
      <c r="H42" s="77">
        <v>638020</v>
      </c>
      <c r="I42" s="4">
        <f t="shared" si="2"/>
        <v>5214587</v>
      </c>
    </row>
    <row r="43" spans="1:9" ht="12.75">
      <c r="A43" s="112" t="str">
        <f t="shared" si="3"/>
        <v>Bci</v>
      </c>
      <c r="B43" s="77">
        <v>1845219</v>
      </c>
      <c r="C43" s="77">
        <v>969488</v>
      </c>
      <c r="D43" s="77">
        <v>124186</v>
      </c>
      <c r="E43" s="77">
        <v>591067</v>
      </c>
      <c r="F43" s="77">
        <v>193160</v>
      </c>
      <c r="G43" s="77">
        <v>190444</v>
      </c>
      <c r="H43" s="77">
        <v>31062</v>
      </c>
      <c r="I43" s="4">
        <f t="shared" si="2"/>
        <v>3944626</v>
      </c>
    </row>
    <row r="44" spans="1:9" ht="12.75">
      <c r="A44" s="112" t="str">
        <f t="shared" si="3"/>
        <v>Chilena Consolidada</v>
      </c>
      <c r="B44" s="77">
        <v>579259</v>
      </c>
      <c r="C44" s="77">
        <v>272544</v>
      </c>
      <c r="D44" s="77">
        <v>4116</v>
      </c>
      <c r="E44" s="77">
        <v>24</v>
      </c>
      <c r="F44" s="77">
        <v>6369</v>
      </c>
      <c r="G44" s="77">
        <v>0</v>
      </c>
      <c r="H44" s="77">
        <v>11194</v>
      </c>
      <c r="I44" s="4">
        <f t="shared" si="2"/>
        <v>873506</v>
      </c>
    </row>
    <row r="45" spans="1:9" ht="12.75">
      <c r="A45" s="112" t="str">
        <f t="shared" si="3"/>
        <v>Consorcio Nacional</v>
      </c>
      <c r="B45" s="77">
        <v>240701</v>
      </c>
      <c r="C45" s="77">
        <v>82460</v>
      </c>
      <c r="D45" s="77">
        <v>0</v>
      </c>
      <c r="E45" s="77">
        <v>0</v>
      </c>
      <c r="F45" s="77">
        <v>716</v>
      </c>
      <c r="G45" s="77">
        <v>0</v>
      </c>
      <c r="H45" s="77">
        <v>2626</v>
      </c>
      <c r="I45" s="4">
        <f t="shared" si="2"/>
        <v>326503</v>
      </c>
    </row>
    <row r="46" spans="1:9" ht="12.75">
      <c r="A46" s="112" t="str">
        <f t="shared" si="3"/>
        <v>Cruz del Sur</v>
      </c>
      <c r="B46" s="77">
        <v>107204</v>
      </c>
      <c r="C46" s="77">
        <v>72655</v>
      </c>
      <c r="D46" s="77">
        <v>14041</v>
      </c>
      <c r="E46" s="77">
        <v>17821</v>
      </c>
      <c r="F46" s="77">
        <v>3933</v>
      </c>
      <c r="G46" s="77">
        <v>56557</v>
      </c>
      <c r="H46" s="77">
        <v>6161</v>
      </c>
      <c r="I46" s="4">
        <f t="shared" si="2"/>
        <v>278372</v>
      </c>
    </row>
    <row r="47" spans="1:9" ht="12.75">
      <c r="A47" s="112" t="str">
        <f t="shared" si="3"/>
        <v>ING</v>
      </c>
      <c r="B47" s="77">
        <v>8395</v>
      </c>
      <c r="C47" s="77">
        <v>3387</v>
      </c>
      <c r="D47" s="77">
        <v>0</v>
      </c>
      <c r="E47" s="77">
        <v>444</v>
      </c>
      <c r="F47" s="77">
        <v>6720</v>
      </c>
      <c r="G47" s="77">
        <v>0</v>
      </c>
      <c r="H47" s="77">
        <v>399</v>
      </c>
      <c r="I47" s="4">
        <f t="shared" si="2"/>
        <v>19345</v>
      </c>
    </row>
    <row r="48" spans="1:9" ht="12.75">
      <c r="A48" s="112" t="str">
        <f t="shared" si="3"/>
        <v>ING Vida</v>
      </c>
      <c r="B48" s="77">
        <v>1721032</v>
      </c>
      <c r="C48" s="77">
        <v>1037734</v>
      </c>
      <c r="D48" s="77">
        <v>0</v>
      </c>
      <c r="E48" s="77">
        <v>761670</v>
      </c>
      <c r="F48" s="77">
        <v>231105</v>
      </c>
      <c r="G48" s="77">
        <v>0</v>
      </c>
      <c r="H48" s="77">
        <v>69862</v>
      </c>
      <c r="I48" s="4">
        <f t="shared" si="2"/>
        <v>3821403</v>
      </c>
    </row>
    <row r="49" spans="1:9" ht="12.75">
      <c r="A49" s="112" t="str">
        <f t="shared" si="3"/>
        <v>Interamericana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4">
        <f t="shared" si="2"/>
        <v>0</v>
      </c>
    </row>
    <row r="50" spans="1:9" ht="12.75">
      <c r="A50" s="112" t="str">
        <f t="shared" si="3"/>
        <v>Interamericana Vida</v>
      </c>
      <c r="B50" s="214">
        <v>514197</v>
      </c>
      <c r="C50" s="214">
        <v>289759</v>
      </c>
      <c r="D50" s="214">
        <v>15654</v>
      </c>
      <c r="E50" s="214">
        <v>0</v>
      </c>
      <c r="F50" s="214">
        <v>0</v>
      </c>
      <c r="G50" s="214">
        <v>0</v>
      </c>
      <c r="H50" s="214">
        <v>9784</v>
      </c>
      <c r="I50" s="4">
        <f t="shared" si="2"/>
        <v>829394</v>
      </c>
    </row>
    <row r="51" spans="1:9" ht="12.75">
      <c r="A51" s="112" t="str">
        <f t="shared" si="3"/>
        <v>Las Américas</v>
      </c>
      <c r="B51" s="77">
        <v>1066655</v>
      </c>
      <c r="C51" s="77">
        <v>871036</v>
      </c>
      <c r="D51" s="77">
        <v>59843</v>
      </c>
      <c r="E51" s="77">
        <v>808247</v>
      </c>
      <c r="F51" s="77">
        <v>23373</v>
      </c>
      <c r="G51" s="77">
        <v>211067</v>
      </c>
      <c r="H51" s="77">
        <v>187289</v>
      </c>
      <c r="I51" s="4">
        <f t="shared" si="2"/>
        <v>3227510</v>
      </c>
    </row>
    <row r="52" spans="1:9" ht="12.75">
      <c r="A52" s="112" t="str">
        <f t="shared" si="3"/>
        <v>Ise Chile</v>
      </c>
      <c r="B52" s="77">
        <v>5708</v>
      </c>
      <c r="C52" s="77">
        <v>2663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4">
        <f t="shared" si="2"/>
        <v>8371</v>
      </c>
    </row>
    <row r="53" spans="1:9" ht="12.75">
      <c r="A53" s="112" t="str">
        <f t="shared" si="3"/>
        <v>Mapfre</v>
      </c>
      <c r="B53" s="77">
        <v>973018</v>
      </c>
      <c r="C53" s="77">
        <v>346452</v>
      </c>
      <c r="D53" s="77">
        <v>17776</v>
      </c>
      <c r="E53" s="77">
        <v>452762</v>
      </c>
      <c r="F53" s="77">
        <v>23366</v>
      </c>
      <c r="G53" s="77">
        <v>150631</v>
      </c>
      <c r="H53" s="77">
        <v>9953</v>
      </c>
      <c r="I53" s="4">
        <f t="shared" si="2"/>
        <v>1973958</v>
      </c>
    </row>
    <row r="54" spans="1:9" ht="12.75">
      <c r="A54" s="112" t="str">
        <f t="shared" si="3"/>
        <v>Renta Nacional</v>
      </c>
      <c r="B54" s="77">
        <v>356813</v>
      </c>
      <c r="C54" s="77">
        <v>267719</v>
      </c>
      <c r="D54" s="77">
        <v>16236</v>
      </c>
      <c r="E54" s="77">
        <v>11329</v>
      </c>
      <c r="F54" s="77">
        <v>173</v>
      </c>
      <c r="G54" s="77">
        <v>53402</v>
      </c>
      <c r="H54" s="77">
        <v>9469</v>
      </c>
      <c r="I54" s="4">
        <f t="shared" si="2"/>
        <v>715141</v>
      </c>
    </row>
    <row r="55" spans="1:9" ht="12.75">
      <c r="A55" s="112" t="str">
        <f t="shared" si="3"/>
        <v>Royal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4">
        <f t="shared" si="2"/>
        <v>0</v>
      </c>
    </row>
    <row r="56" spans="1:10" ht="12.75">
      <c r="A56" s="114" t="str">
        <f t="shared" si="3"/>
        <v>Security</v>
      </c>
      <c r="B56" s="77">
        <v>770792</v>
      </c>
      <c r="C56" s="77">
        <v>376923</v>
      </c>
      <c r="D56" s="77">
        <v>47606</v>
      </c>
      <c r="E56" s="77">
        <v>852507</v>
      </c>
      <c r="F56" s="77">
        <v>178837</v>
      </c>
      <c r="G56" s="77">
        <v>59636</v>
      </c>
      <c r="H56" s="77">
        <v>14293</v>
      </c>
      <c r="I56" s="4">
        <f t="shared" si="2"/>
        <v>2300594</v>
      </c>
      <c r="J56" s="84"/>
    </row>
    <row r="57" spans="1:10" ht="12.75">
      <c r="A57" s="78"/>
      <c r="B57" s="79"/>
      <c r="C57" s="80"/>
      <c r="D57" s="80"/>
      <c r="E57" s="80"/>
      <c r="F57" s="80"/>
      <c r="G57" s="81"/>
      <c r="H57" s="81"/>
      <c r="I57" s="82"/>
      <c r="J57" s="84"/>
    </row>
    <row r="58" spans="1:9" ht="12.75">
      <c r="A58" s="83" t="s">
        <v>15</v>
      </c>
      <c r="B58" s="5">
        <f aca="true" t="shared" si="4" ref="B58:I58">SUM(B40:B56)</f>
        <v>11803478</v>
      </c>
      <c r="C58" s="6">
        <f t="shared" si="4"/>
        <v>6688875</v>
      </c>
      <c r="D58" s="6">
        <f t="shared" si="4"/>
        <v>413539</v>
      </c>
      <c r="E58" s="6">
        <f t="shared" si="4"/>
        <v>3560378</v>
      </c>
      <c r="F58" s="6">
        <f t="shared" si="4"/>
        <v>753330</v>
      </c>
      <c r="G58" s="7">
        <f t="shared" si="4"/>
        <v>789538</v>
      </c>
      <c r="H58" s="7">
        <f t="shared" si="4"/>
        <v>992096</v>
      </c>
      <c r="I58" s="8">
        <f t="shared" si="4"/>
        <v>25001234</v>
      </c>
    </row>
    <row r="59" spans="1:9" ht="12.75">
      <c r="A59" s="96"/>
      <c r="B59" s="97"/>
      <c r="C59" s="87"/>
      <c r="D59" s="87"/>
      <c r="E59" s="87"/>
      <c r="F59" s="87"/>
      <c r="G59" s="88"/>
      <c r="H59" s="88"/>
      <c r="I59" s="98"/>
    </row>
    <row r="60" spans="1:9" ht="12.75">
      <c r="A60" s="91"/>
      <c r="B60" s="65"/>
      <c r="C60" s="65"/>
      <c r="D60" s="65"/>
      <c r="E60" s="65"/>
      <c r="F60" s="65"/>
      <c r="G60" s="65"/>
      <c r="H60" s="65"/>
      <c r="I60" s="65"/>
    </row>
    <row r="61" spans="1:9" ht="12.75">
      <c r="A61" s="91"/>
      <c r="B61" s="65"/>
      <c r="C61" s="65"/>
      <c r="D61" s="65"/>
      <c r="E61" s="65"/>
      <c r="F61" s="65"/>
      <c r="G61" s="65"/>
      <c r="H61" s="65"/>
      <c r="I61" s="65"/>
    </row>
    <row r="62" spans="1:9" ht="12.75">
      <c r="A62" s="91"/>
      <c r="B62" s="65"/>
      <c r="C62" s="65"/>
      <c r="D62" s="65"/>
      <c r="E62" s="65"/>
      <c r="F62" s="65"/>
      <c r="G62" s="65"/>
      <c r="H62" s="65"/>
      <c r="I62" s="65"/>
    </row>
    <row r="63" spans="1:9" ht="12.75">
      <c r="A63" s="91"/>
      <c r="B63" s="65"/>
      <c r="C63" s="65"/>
      <c r="D63" s="65"/>
      <c r="E63" s="65"/>
      <c r="F63" s="65"/>
      <c r="G63" s="65"/>
      <c r="H63" s="65"/>
      <c r="I63" s="65"/>
    </row>
    <row r="64" spans="1:9" ht="12.75">
      <c r="A64" s="91"/>
      <c r="B64" s="65"/>
      <c r="C64" s="65"/>
      <c r="D64" s="65"/>
      <c r="E64" s="65"/>
      <c r="F64" s="65"/>
      <c r="G64" s="65"/>
      <c r="H64" s="65"/>
      <c r="I64" s="65"/>
    </row>
    <row r="65" spans="1:8" ht="12.75">
      <c r="A65" s="64" t="s">
        <v>17</v>
      </c>
      <c r="B65" s="65"/>
      <c r="C65" s="65"/>
      <c r="D65" s="65"/>
      <c r="E65" s="65"/>
      <c r="F65" s="65"/>
      <c r="G65" s="65"/>
      <c r="H65" s="65"/>
    </row>
    <row r="66" spans="1:8" ht="12.75">
      <c r="A66" s="120" t="str">
        <f>A36</f>
        <v>      (entre el 1 de enero y 30 de junio de 2004, montos expresados en miles de pesos de junio de 2004)</v>
      </c>
      <c r="B66" s="66"/>
      <c r="C66" s="65"/>
      <c r="D66" s="65"/>
      <c r="E66" s="65"/>
      <c r="F66" s="65"/>
      <c r="G66" s="65"/>
      <c r="H66" s="65"/>
    </row>
    <row r="67" spans="1:9" ht="12.75">
      <c r="A67" s="93"/>
      <c r="B67" s="68"/>
      <c r="C67" s="69"/>
      <c r="D67" s="69"/>
      <c r="E67" s="69"/>
      <c r="F67" s="69"/>
      <c r="G67" s="69"/>
      <c r="H67" s="69"/>
      <c r="I67" s="70"/>
    </row>
    <row r="68" spans="1:9" ht="12.75">
      <c r="A68" s="94" t="s">
        <v>1</v>
      </c>
      <c r="B68" s="72" t="s">
        <v>2</v>
      </c>
      <c r="C68" s="72" t="s">
        <v>3</v>
      </c>
      <c r="D68" s="72" t="s">
        <v>4</v>
      </c>
      <c r="E68" s="72" t="s">
        <v>5</v>
      </c>
      <c r="F68" s="72" t="s">
        <v>93</v>
      </c>
      <c r="G68" s="72" t="s">
        <v>6</v>
      </c>
      <c r="H68" s="72" t="s">
        <v>7</v>
      </c>
      <c r="I68" s="116" t="s">
        <v>91</v>
      </c>
    </row>
    <row r="69" spans="1:9" ht="12.75">
      <c r="A69" s="95"/>
      <c r="B69" s="75"/>
      <c r="C69" s="75"/>
      <c r="D69" s="75"/>
      <c r="E69" s="75"/>
      <c r="F69" s="75"/>
      <c r="G69" s="75"/>
      <c r="H69" s="75"/>
      <c r="I69" s="76"/>
    </row>
    <row r="70" spans="1:9" ht="12.75">
      <c r="A70" s="110" t="str">
        <f>A10</f>
        <v>ABN Amro</v>
      </c>
      <c r="B70" s="9">
        <f aca="true" t="shared" si="5" ref="B70:I74">B40/B10*1000</f>
        <v>3861.4238148089426</v>
      </c>
      <c r="C70" s="9">
        <f t="shared" si="5"/>
        <v>6047.438982468202</v>
      </c>
      <c r="D70" s="9">
        <f t="shared" si="5"/>
        <v>11594.059405940594</v>
      </c>
      <c r="E70" s="9" t="e">
        <f t="shared" si="5"/>
        <v>#DIV/0!</v>
      </c>
      <c r="F70" s="9">
        <f t="shared" si="5"/>
        <v>28333.333333333332</v>
      </c>
      <c r="G70" s="9" t="e">
        <f t="shared" si="5"/>
        <v>#DIV/0!</v>
      </c>
      <c r="H70" s="9">
        <f t="shared" si="5"/>
        <v>3169.491525423729</v>
      </c>
      <c r="I70" s="13">
        <f t="shared" si="5"/>
        <v>4571.345122404546</v>
      </c>
    </row>
    <row r="71" spans="1:9" ht="12.75">
      <c r="A71" s="112" t="str">
        <f aca="true" t="shared" si="6" ref="A71:A80">A11</f>
        <v>AGF</v>
      </c>
      <c r="B71" s="9">
        <f t="shared" si="5"/>
        <v>11205.00188225281</v>
      </c>
      <c r="C71" s="9">
        <f t="shared" si="5"/>
        <v>11645.159510894548</v>
      </c>
      <c r="D71" s="9">
        <f t="shared" si="5"/>
        <v>10165.097174914847</v>
      </c>
      <c r="E71" s="9">
        <f t="shared" si="5"/>
        <v>19745.222929936303</v>
      </c>
      <c r="F71" s="9">
        <f t="shared" si="5"/>
        <v>34315.78947368421</v>
      </c>
      <c r="G71" s="9">
        <f t="shared" si="5"/>
        <v>9724.217844727693</v>
      </c>
      <c r="H71" s="9">
        <f t="shared" si="5"/>
        <v>1051.1022044088177</v>
      </c>
      <c r="I71" s="13">
        <f t="shared" si="5"/>
        <v>11279.413925393845</v>
      </c>
    </row>
    <row r="72" spans="1:9" ht="12.75">
      <c r="A72" s="112" t="str">
        <f t="shared" si="6"/>
        <v>Aseguradora Magallanes</v>
      </c>
      <c r="B72" s="9">
        <f t="shared" si="5"/>
        <v>10791.763427972131</v>
      </c>
      <c r="C72" s="9">
        <f t="shared" si="5"/>
        <v>13398.303096286145</v>
      </c>
      <c r="D72" s="9">
        <f t="shared" si="5"/>
        <v>24614.41013460016</v>
      </c>
      <c r="E72" s="9">
        <f t="shared" si="5"/>
        <v>30873.303167420814</v>
      </c>
      <c r="F72" s="9">
        <f t="shared" si="5"/>
        <v>45345.2699091395</v>
      </c>
      <c r="G72" s="9">
        <f t="shared" si="5"/>
        <v>17765.84928229665</v>
      </c>
      <c r="H72" s="9">
        <f t="shared" si="5"/>
        <v>30142.202485000238</v>
      </c>
      <c r="I72" s="13">
        <f t="shared" si="5"/>
        <v>12893.86139299349</v>
      </c>
    </row>
    <row r="73" spans="1:9" ht="12.75">
      <c r="A73" s="112" t="str">
        <f t="shared" si="6"/>
        <v>Bci</v>
      </c>
      <c r="B73" s="9">
        <f t="shared" si="5"/>
        <v>10826.335676316316</v>
      </c>
      <c r="C73" s="9">
        <f t="shared" si="5"/>
        <v>13744.584325734377</v>
      </c>
      <c r="D73" s="9">
        <f t="shared" si="5"/>
        <v>14126.49300420885</v>
      </c>
      <c r="E73" s="9">
        <f t="shared" si="5"/>
        <v>70164.64862298196</v>
      </c>
      <c r="F73" s="9">
        <f t="shared" si="5"/>
        <v>36404.070863173765</v>
      </c>
      <c r="G73" s="9">
        <f t="shared" si="5"/>
        <v>17871.996996996997</v>
      </c>
      <c r="H73" s="9">
        <f t="shared" si="5"/>
        <v>6308.285946385053</v>
      </c>
      <c r="I73" s="13">
        <f t="shared" si="5"/>
        <v>14134.64480874317</v>
      </c>
    </row>
    <row r="74" spans="1:9" ht="12.75">
      <c r="A74" s="112" t="str">
        <f t="shared" si="6"/>
        <v>Chilena Consolidada</v>
      </c>
      <c r="B74" s="9">
        <f t="shared" si="5"/>
        <v>11243.381211180124</v>
      </c>
      <c r="C74" s="9">
        <f t="shared" si="5"/>
        <v>14441.712590080544</v>
      </c>
      <c r="D74" s="9">
        <f t="shared" si="5"/>
        <v>21777.777777777777</v>
      </c>
      <c r="E74" s="9">
        <f t="shared" si="5"/>
        <v>12000</v>
      </c>
      <c r="F74" s="9">
        <f t="shared" si="5"/>
        <v>58972.22222222222</v>
      </c>
      <c r="G74" s="9" t="e">
        <f t="shared" si="5"/>
        <v>#DIV/0!</v>
      </c>
      <c r="H74" s="9">
        <f t="shared" si="5"/>
        <v>7306.788511749347</v>
      </c>
      <c r="I74" s="13">
        <f t="shared" si="5"/>
        <v>12094.568212342328</v>
      </c>
    </row>
    <row r="75" spans="1:9" ht="12.75">
      <c r="A75" s="112" t="str">
        <f t="shared" si="6"/>
        <v>Consorcio Nacional</v>
      </c>
      <c r="B75" s="9">
        <f aca="true" t="shared" si="7" ref="B75:I81">B45/B15*1000</f>
        <v>10190.990304415936</v>
      </c>
      <c r="C75" s="9">
        <f aca="true" t="shared" si="8" ref="C75:I76">C45/C15*1000</f>
        <v>14453.98773006135</v>
      </c>
      <c r="D75" s="9" t="e">
        <f t="shared" si="8"/>
        <v>#DIV/0!</v>
      </c>
      <c r="E75" s="9" t="e">
        <f t="shared" si="8"/>
        <v>#DIV/0!</v>
      </c>
      <c r="F75" s="9">
        <f t="shared" si="8"/>
        <v>51142.857142857145</v>
      </c>
      <c r="G75" s="9" t="e">
        <f t="shared" si="8"/>
        <v>#DIV/0!</v>
      </c>
      <c r="H75" s="9">
        <f t="shared" si="8"/>
        <v>9946.969696969698</v>
      </c>
      <c r="I75" s="13">
        <f t="shared" si="8"/>
        <v>11029.761502601175</v>
      </c>
    </row>
    <row r="76" spans="1:9" ht="12.75">
      <c r="A76" s="112" t="str">
        <f t="shared" si="6"/>
        <v>Cruz del Sur</v>
      </c>
      <c r="B76" s="9">
        <f t="shared" si="7"/>
        <v>7690.38737446198</v>
      </c>
      <c r="C76" s="9">
        <f t="shared" si="8"/>
        <v>10130.36809815951</v>
      </c>
      <c r="D76" s="9">
        <f t="shared" si="8"/>
        <v>11064.617809298661</v>
      </c>
      <c r="E76" s="9">
        <f t="shared" si="8"/>
        <v>19370.652173913044</v>
      </c>
      <c r="F76" s="9">
        <f t="shared" si="8"/>
        <v>57838.23529411764</v>
      </c>
      <c r="G76" s="9">
        <f t="shared" si="8"/>
        <v>17195.804195804198</v>
      </c>
      <c r="H76" s="9">
        <f t="shared" si="8"/>
        <v>4805.772230889236</v>
      </c>
      <c r="I76" s="13">
        <f t="shared" si="8"/>
        <v>9963.20687186829</v>
      </c>
    </row>
    <row r="77" spans="1:9" ht="12.75">
      <c r="A77" s="112" t="str">
        <f t="shared" si="6"/>
        <v>ING</v>
      </c>
      <c r="B77" s="9">
        <f t="shared" si="7"/>
        <v>3246.326372776489</v>
      </c>
      <c r="C77" s="9">
        <f t="shared" si="7"/>
        <v>4966.275659824047</v>
      </c>
      <c r="D77" s="9" t="e">
        <f t="shared" si="7"/>
        <v>#DIV/0!</v>
      </c>
      <c r="E77" s="9">
        <f t="shared" si="7"/>
        <v>44400</v>
      </c>
      <c r="F77" s="9">
        <f t="shared" si="7"/>
        <v>18310.626702997277</v>
      </c>
      <c r="G77" s="9" t="e">
        <f t="shared" si="7"/>
        <v>#DIV/0!</v>
      </c>
      <c r="H77" s="9">
        <f t="shared" si="7"/>
        <v>3381.35593220339</v>
      </c>
      <c r="I77" s="13">
        <f t="shared" si="7"/>
        <v>5140.845070422535</v>
      </c>
    </row>
    <row r="78" spans="1:9" ht="12.75">
      <c r="A78" s="112" t="str">
        <f t="shared" si="6"/>
        <v>ING Vida</v>
      </c>
      <c r="B78" s="9">
        <f t="shared" si="7"/>
        <v>9005.546601921427</v>
      </c>
      <c r="C78" s="9">
        <f t="shared" si="7"/>
        <v>11666.8802770189</v>
      </c>
      <c r="D78" s="9" t="e">
        <f t="shared" si="7"/>
        <v>#DIV/0!</v>
      </c>
      <c r="E78" s="9">
        <f t="shared" si="7"/>
        <v>240958.55741853846</v>
      </c>
      <c r="F78" s="9">
        <f t="shared" si="7"/>
        <v>39701.94124720838</v>
      </c>
      <c r="G78" s="9" t="e">
        <f t="shared" si="7"/>
        <v>#DIV/0!</v>
      </c>
      <c r="H78" s="9">
        <f t="shared" si="7"/>
        <v>13607.713283989093</v>
      </c>
      <c r="I78" s="13">
        <f t="shared" si="7"/>
        <v>12990.413738947755</v>
      </c>
    </row>
    <row r="79" spans="1:9" ht="12.75">
      <c r="A79" s="112" t="str">
        <f t="shared" si="6"/>
        <v>Interamericana</v>
      </c>
      <c r="B79" s="9" t="e">
        <f t="shared" si="7"/>
        <v>#DIV/0!</v>
      </c>
      <c r="C79" s="9" t="e">
        <f t="shared" si="7"/>
        <v>#DIV/0!</v>
      </c>
      <c r="D79" s="9" t="e">
        <f t="shared" si="7"/>
        <v>#DIV/0!</v>
      </c>
      <c r="E79" s="9" t="e">
        <f t="shared" si="7"/>
        <v>#DIV/0!</v>
      </c>
      <c r="F79" s="9" t="e">
        <f t="shared" si="7"/>
        <v>#DIV/0!</v>
      </c>
      <c r="G79" s="9" t="e">
        <f t="shared" si="7"/>
        <v>#DIV/0!</v>
      </c>
      <c r="H79" s="9" t="e">
        <f t="shared" si="7"/>
        <v>#DIV/0!</v>
      </c>
      <c r="I79" s="13" t="e">
        <f t="shared" si="7"/>
        <v>#DIV/0!</v>
      </c>
    </row>
    <row r="80" spans="1:9" ht="12.75">
      <c r="A80" s="112" t="str">
        <f t="shared" si="6"/>
        <v>Interamericana Vida</v>
      </c>
      <c r="B80" s="9">
        <f t="shared" si="7"/>
        <v>9773.007184399588</v>
      </c>
      <c r="C80" s="9">
        <f t="shared" si="7"/>
        <v>12830.278072972016</v>
      </c>
      <c r="D80" s="9">
        <f t="shared" si="7"/>
        <v>11535.740604274133</v>
      </c>
      <c r="E80" s="9" t="e">
        <f t="shared" si="7"/>
        <v>#DIV/0!</v>
      </c>
      <c r="F80" s="9" t="e">
        <f t="shared" si="7"/>
        <v>#DIV/0!</v>
      </c>
      <c r="G80" s="9" t="e">
        <f t="shared" si="7"/>
        <v>#DIV/0!</v>
      </c>
      <c r="H80" s="9">
        <f t="shared" si="7"/>
        <v>6818.1184668989545</v>
      </c>
      <c r="I80" s="13">
        <f t="shared" si="7"/>
        <v>10634.619823054238</v>
      </c>
    </row>
    <row r="81" spans="1:9" ht="12.75">
      <c r="A81" s="112" t="str">
        <f aca="true" t="shared" si="9" ref="A81:A86">A21</f>
        <v>Las Américas</v>
      </c>
      <c r="B81" s="9">
        <f t="shared" si="7"/>
        <v>9793.822478904794</v>
      </c>
      <c r="C81" s="9">
        <f aca="true" t="shared" si="10" ref="C81:I86">C51/C21*1000</f>
        <v>11978.766416832841</v>
      </c>
      <c r="D81" s="9">
        <f t="shared" si="10"/>
        <v>15588.174003646784</v>
      </c>
      <c r="E81" s="9">
        <f t="shared" si="10"/>
        <v>105363.96819189154</v>
      </c>
      <c r="F81" s="9">
        <f t="shared" si="10"/>
        <v>46375</v>
      </c>
      <c r="G81" s="9">
        <f t="shared" si="10"/>
        <v>19189.653604873172</v>
      </c>
      <c r="H81" s="9">
        <f t="shared" si="10"/>
        <v>33861.68866389441</v>
      </c>
      <c r="I81" s="13">
        <f t="shared" si="10"/>
        <v>15356.663653233098</v>
      </c>
    </row>
    <row r="82" spans="1:9" ht="12.75">
      <c r="A82" s="112" t="str">
        <f t="shared" si="9"/>
        <v>Ise Chile</v>
      </c>
      <c r="B82" s="9">
        <f>B52/B22*1000</f>
        <v>11484.909456740443</v>
      </c>
      <c r="C82" s="9">
        <f t="shared" si="10"/>
        <v>14472.826086956522</v>
      </c>
      <c r="D82" s="9" t="e">
        <f t="shared" si="10"/>
        <v>#DIV/0!</v>
      </c>
      <c r="E82" s="9" t="e">
        <f t="shared" si="10"/>
        <v>#DIV/0!</v>
      </c>
      <c r="F82" s="9" t="e">
        <f t="shared" si="10"/>
        <v>#DIV/0!</v>
      </c>
      <c r="G82" s="9" t="e">
        <f t="shared" si="10"/>
        <v>#DIV/0!</v>
      </c>
      <c r="H82" s="9" t="e">
        <f t="shared" si="10"/>
        <v>#DIV/0!</v>
      </c>
      <c r="I82" s="13">
        <f t="shared" si="10"/>
        <v>12292.217327459617</v>
      </c>
    </row>
    <row r="83" spans="1:9" ht="12.75">
      <c r="A83" s="112" t="str">
        <f t="shared" si="9"/>
        <v>Mapfre</v>
      </c>
      <c r="B83" s="9">
        <f>B53/B23*1000</f>
        <v>9551.659484239563</v>
      </c>
      <c r="C83" s="9">
        <f t="shared" si="10"/>
        <v>12813.047819815822</v>
      </c>
      <c r="D83" s="9">
        <f t="shared" si="10"/>
        <v>13335.333833458364</v>
      </c>
      <c r="E83" s="9">
        <f t="shared" si="10"/>
        <v>151729.8927613941</v>
      </c>
      <c r="F83" s="9">
        <f t="shared" si="10"/>
        <v>43512.104283054</v>
      </c>
      <c r="G83" s="9">
        <f t="shared" si="10"/>
        <v>17652.759873432555</v>
      </c>
      <c r="H83" s="9">
        <f t="shared" si="10"/>
        <v>7438.714499252616</v>
      </c>
      <c r="I83" s="13">
        <f t="shared" si="10"/>
        <v>13743.067400945465</v>
      </c>
    </row>
    <row r="84" spans="1:9" ht="12.75">
      <c r="A84" s="112" t="str">
        <f t="shared" si="9"/>
        <v>Renta Nacional</v>
      </c>
      <c r="B84" s="9">
        <f>B54/B24*1000</f>
        <v>10060.422364451462</v>
      </c>
      <c r="C84" s="9">
        <f t="shared" si="10"/>
        <v>12510.818262535633</v>
      </c>
      <c r="D84" s="9">
        <f t="shared" si="10"/>
        <v>12875.495638382237</v>
      </c>
      <c r="E84" s="9">
        <f t="shared" si="10"/>
        <v>82094.20289855072</v>
      </c>
      <c r="F84" s="9">
        <f t="shared" si="10"/>
        <v>24714.285714285714</v>
      </c>
      <c r="G84" s="9">
        <f t="shared" si="10"/>
        <v>19654.76628634523</v>
      </c>
      <c r="H84" s="9">
        <f t="shared" si="10"/>
        <v>8849.532710280373</v>
      </c>
      <c r="I84" s="13">
        <f>I54/I24*1000</f>
        <v>11523.566283697772</v>
      </c>
    </row>
    <row r="85" spans="1:9" ht="12.75">
      <c r="A85" s="112" t="str">
        <f t="shared" si="9"/>
        <v>Royal</v>
      </c>
      <c r="B85" s="9" t="e">
        <f>B55/B25*1000</f>
        <v>#DIV/0!</v>
      </c>
      <c r="C85" s="9" t="e">
        <f t="shared" si="10"/>
        <v>#DIV/0!</v>
      </c>
      <c r="D85" s="9" t="e">
        <f t="shared" si="10"/>
        <v>#DIV/0!</v>
      </c>
      <c r="E85" s="9" t="e">
        <f t="shared" si="10"/>
        <v>#DIV/0!</v>
      </c>
      <c r="F85" s="9" t="e">
        <f t="shared" si="10"/>
        <v>#DIV/0!</v>
      </c>
      <c r="G85" s="9" t="e">
        <f t="shared" si="10"/>
        <v>#DIV/0!</v>
      </c>
      <c r="H85" s="9" t="e">
        <f t="shared" si="10"/>
        <v>#DIV/0!</v>
      </c>
      <c r="I85" s="13" t="e">
        <f>I55/I25*1000</f>
        <v>#DIV/0!</v>
      </c>
    </row>
    <row r="86" spans="1:9" ht="12.75">
      <c r="A86" s="113" t="str">
        <f t="shared" si="9"/>
        <v>Security</v>
      </c>
      <c r="B86" s="9">
        <f>B56/B26*1000</f>
        <v>10500.395063073864</v>
      </c>
      <c r="C86" s="9">
        <f t="shared" si="10"/>
        <v>13544.252398577024</v>
      </c>
      <c r="D86" s="9">
        <f t="shared" si="10"/>
        <v>14147.399702823179</v>
      </c>
      <c r="E86" s="9">
        <f t="shared" si="10"/>
        <v>93991.95148842336</v>
      </c>
      <c r="F86" s="9">
        <f t="shared" si="10"/>
        <v>43000</v>
      </c>
      <c r="G86" s="9">
        <f t="shared" si="10"/>
        <v>19438.070404172096</v>
      </c>
      <c r="H86" s="9">
        <f t="shared" si="10"/>
        <v>6493.866424352567</v>
      </c>
      <c r="I86" s="13">
        <f>I56/I26*1000</f>
        <v>18689.125737217502</v>
      </c>
    </row>
    <row r="87" spans="1:9" ht="12.75">
      <c r="A87" s="78"/>
      <c r="B87" s="99"/>
      <c r="C87" s="100"/>
      <c r="D87" s="100"/>
      <c r="E87" s="100"/>
      <c r="F87" s="100"/>
      <c r="G87" s="101"/>
      <c r="H87" s="101"/>
      <c r="I87" s="102"/>
    </row>
    <row r="88" spans="1:9" ht="12.75">
      <c r="A88" s="83" t="s">
        <v>18</v>
      </c>
      <c r="B88" s="12">
        <f aca="true" t="shared" si="11" ref="B88:I88">B58/B28*1000</f>
        <v>10117.272638441507</v>
      </c>
      <c r="C88" s="12">
        <f t="shared" si="11"/>
        <v>12610.66827044535</v>
      </c>
      <c r="D88" s="12">
        <f t="shared" si="11"/>
        <v>14249.155812831646</v>
      </c>
      <c r="E88" s="12">
        <f t="shared" si="11"/>
        <v>103121.64745409257</v>
      </c>
      <c r="F88" s="12">
        <f t="shared" si="11"/>
        <v>40104.876490630326</v>
      </c>
      <c r="G88" s="12">
        <f t="shared" si="11"/>
        <v>18163.242770710163</v>
      </c>
      <c r="H88" s="12">
        <f t="shared" si="11"/>
        <v>20979.424390450207</v>
      </c>
      <c r="I88" s="14">
        <f t="shared" si="11"/>
        <v>13368.428538582053</v>
      </c>
    </row>
    <row r="89" spans="1:9" ht="12.75">
      <c r="A89" s="103"/>
      <c r="B89" s="89"/>
      <c r="C89" s="89"/>
      <c r="D89" s="89"/>
      <c r="E89" s="89"/>
      <c r="F89" s="89"/>
      <c r="G89" s="89"/>
      <c r="H89" s="89"/>
      <c r="I89" s="104"/>
    </row>
    <row r="90" spans="1:8" ht="12.75">
      <c r="A90" s="91"/>
      <c r="B90" s="65"/>
      <c r="C90" s="65"/>
      <c r="D90" s="65"/>
      <c r="E90" s="65"/>
      <c r="F90" s="65"/>
      <c r="G90" s="65"/>
      <c r="H90" s="65"/>
    </row>
    <row r="91" spans="1:8" ht="12.75">
      <c r="A91" s="91"/>
      <c r="B91" s="65"/>
      <c r="C91" s="65"/>
      <c r="D91" s="65"/>
      <c r="E91" s="65"/>
      <c r="F91" s="65"/>
      <c r="G91" s="65"/>
      <c r="H91" s="65"/>
    </row>
    <row r="92" spans="1:8" ht="12.75">
      <c r="A92" s="91"/>
      <c r="B92" s="65"/>
      <c r="C92" s="65"/>
      <c r="D92" s="65"/>
      <c r="E92" s="65"/>
      <c r="F92" s="65"/>
      <c r="G92" s="65"/>
      <c r="H92" s="65"/>
    </row>
    <row r="93" spans="1:8" ht="12.75">
      <c r="A93" s="91"/>
      <c r="B93" s="65"/>
      <c r="C93" s="65"/>
      <c r="D93" s="65"/>
      <c r="E93" s="65"/>
      <c r="F93" s="65"/>
      <c r="G93" s="65"/>
      <c r="H93" s="65"/>
    </row>
    <row r="94" spans="1:8" ht="12.75">
      <c r="A94" s="91"/>
      <c r="B94" s="65"/>
      <c r="C94" s="65"/>
      <c r="D94" s="65"/>
      <c r="E94" s="65"/>
      <c r="F94" s="65"/>
      <c r="G94" s="65"/>
      <c r="H94" s="65"/>
    </row>
    <row r="95" spans="1:8" ht="12.75">
      <c r="A95" s="64" t="s">
        <v>17</v>
      </c>
      <c r="B95" s="65"/>
      <c r="C95" s="65"/>
      <c r="E95" s="65"/>
      <c r="F95" s="65"/>
      <c r="G95" s="65"/>
      <c r="H95" s="65"/>
    </row>
    <row r="96" spans="1:8" ht="12.75">
      <c r="A96" s="2" t="str">
        <f>A66</f>
        <v>      (entre el 1 de enero y 30 de junio de 2004, montos expresados en miles de pesos de junio de 2004)</v>
      </c>
      <c r="B96" s="66"/>
      <c r="C96" s="65"/>
      <c r="D96" s="65"/>
      <c r="E96" s="65"/>
      <c r="F96" s="65"/>
      <c r="G96" s="65"/>
      <c r="H96" s="65"/>
    </row>
    <row r="97" spans="1:9" ht="12.75">
      <c r="A97" s="93"/>
      <c r="B97" s="68"/>
      <c r="C97" s="69"/>
      <c r="D97" s="69"/>
      <c r="E97" s="69"/>
      <c r="F97" s="69"/>
      <c r="G97" s="69"/>
      <c r="H97" s="69"/>
      <c r="I97" s="70"/>
    </row>
    <row r="98" spans="1:9" ht="12.75">
      <c r="A98" s="94" t="s">
        <v>1</v>
      </c>
      <c r="B98" s="72" t="s">
        <v>2</v>
      </c>
      <c r="C98" s="72" t="s">
        <v>3</v>
      </c>
      <c r="D98" s="72" t="s">
        <v>4</v>
      </c>
      <c r="E98" s="72" t="s">
        <v>5</v>
      </c>
      <c r="F98" s="72" t="s">
        <v>93</v>
      </c>
      <c r="G98" s="72" t="s">
        <v>6</v>
      </c>
      <c r="H98" s="72" t="s">
        <v>7</v>
      </c>
      <c r="I98" s="73" t="s">
        <v>91</v>
      </c>
    </row>
    <row r="99" spans="1:9" ht="12.75">
      <c r="A99" s="95"/>
      <c r="B99" s="75"/>
      <c r="C99" s="75"/>
      <c r="D99" s="75"/>
      <c r="E99" s="75"/>
      <c r="F99" s="75"/>
      <c r="G99" s="75"/>
      <c r="H99" s="75"/>
      <c r="I99" s="76"/>
    </row>
    <row r="100" spans="1:9" ht="12.75">
      <c r="A100" s="111" t="str">
        <f aca="true" t="shared" si="12" ref="A100:A109">A10</f>
        <v>ABN Amro</v>
      </c>
      <c r="B100" s="105">
        <v>3861.4238148089426</v>
      </c>
      <c r="C100" s="105">
        <v>6047.438982468202</v>
      </c>
      <c r="D100" s="107">
        <v>11594.059405940594</v>
      </c>
      <c r="E100" s="107">
        <v>0</v>
      </c>
      <c r="F100" s="107">
        <v>28333.333333333332</v>
      </c>
      <c r="G100" s="107">
        <v>0</v>
      </c>
      <c r="H100" s="107">
        <v>3169.491525423729</v>
      </c>
      <c r="I100" s="15">
        <v>4571.345122404546</v>
      </c>
    </row>
    <row r="101" spans="1:9" ht="12.75">
      <c r="A101" s="114" t="str">
        <f t="shared" si="12"/>
        <v>AGF</v>
      </c>
      <c r="B101" s="105">
        <v>11205.00188225281</v>
      </c>
      <c r="C101" s="105">
        <v>11645.159510894548</v>
      </c>
      <c r="D101" s="106">
        <v>10165.097174914847</v>
      </c>
      <c r="E101" s="106">
        <v>19745.222929936303</v>
      </c>
      <c r="F101" s="106">
        <v>34315.78947368421</v>
      </c>
      <c r="G101" s="106">
        <v>9724.217844727693</v>
      </c>
      <c r="H101" s="105">
        <v>1051.1022044088177</v>
      </c>
      <c r="I101" s="4">
        <v>11279.413925393845</v>
      </c>
    </row>
    <row r="102" spans="1:9" ht="12.75">
      <c r="A102" s="114" t="str">
        <f t="shared" si="12"/>
        <v>Aseguradora Magallanes</v>
      </c>
      <c r="B102" s="105">
        <v>10791.763427972131</v>
      </c>
      <c r="C102" s="105">
        <v>13398.303096286145</v>
      </c>
      <c r="D102" s="105">
        <v>24614.41013460016</v>
      </c>
      <c r="E102" s="106">
        <v>30873.303167420814</v>
      </c>
      <c r="F102" s="106">
        <v>45345.2699091395</v>
      </c>
      <c r="G102" s="106">
        <v>17765.84928229665</v>
      </c>
      <c r="H102" s="105">
        <v>30142.202485000238</v>
      </c>
      <c r="I102" s="4">
        <v>12893.86139299349</v>
      </c>
    </row>
    <row r="103" spans="1:9" ht="12.75">
      <c r="A103" s="114" t="str">
        <f t="shared" si="12"/>
        <v>Bci</v>
      </c>
      <c r="B103" s="105">
        <v>10826.335676316316</v>
      </c>
      <c r="C103" s="105">
        <v>13744.584325734377</v>
      </c>
      <c r="D103" s="105">
        <v>14126.49300420885</v>
      </c>
      <c r="E103" s="106">
        <v>70164.64862298196</v>
      </c>
      <c r="F103" s="106">
        <v>36404.070863173765</v>
      </c>
      <c r="G103" s="106">
        <v>17871.996996996997</v>
      </c>
      <c r="H103" s="105">
        <v>6308.285946385053</v>
      </c>
      <c r="I103" s="4">
        <v>14134.64480874317</v>
      </c>
    </row>
    <row r="104" spans="1:9" ht="12.75">
      <c r="A104" s="114" t="str">
        <f t="shared" si="12"/>
        <v>Chilena Consolidada</v>
      </c>
      <c r="B104" s="105">
        <v>11243.381211180124</v>
      </c>
      <c r="C104" s="105">
        <v>14441.712590080544</v>
      </c>
      <c r="D104" s="105">
        <v>21777.777777777777</v>
      </c>
      <c r="E104" s="106">
        <v>12000</v>
      </c>
      <c r="F104" s="106">
        <v>58972.22222222222</v>
      </c>
      <c r="G104" s="107">
        <v>0</v>
      </c>
      <c r="H104" s="105">
        <v>7306.788511749347</v>
      </c>
      <c r="I104" s="4">
        <v>12094.568212342328</v>
      </c>
    </row>
    <row r="105" spans="1:9" ht="12.75">
      <c r="A105" s="114" t="str">
        <f t="shared" si="12"/>
        <v>Consorcio Nacional</v>
      </c>
      <c r="B105" s="105">
        <v>10190.990304415936</v>
      </c>
      <c r="C105" s="105">
        <v>14453.98773006135</v>
      </c>
      <c r="D105" s="107">
        <v>0</v>
      </c>
      <c r="E105" s="106">
        <v>0</v>
      </c>
      <c r="F105" s="106">
        <v>51142.857142857145</v>
      </c>
      <c r="G105" s="107">
        <v>0</v>
      </c>
      <c r="H105" s="105">
        <v>9946.969696969698</v>
      </c>
      <c r="I105" s="4">
        <v>11029.761502601175</v>
      </c>
    </row>
    <row r="106" spans="1:9" ht="12.75">
      <c r="A106" s="114" t="str">
        <f t="shared" si="12"/>
        <v>Cruz del Sur</v>
      </c>
      <c r="B106" s="105">
        <v>7690.38737446198</v>
      </c>
      <c r="C106" s="105">
        <v>10130.36809815951</v>
      </c>
      <c r="D106" s="105">
        <v>11064.617809298661</v>
      </c>
      <c r="E106" s="106">
        <v>19370.652173913044</v>
      </c>
      <c r="F106" s="106">
        <v>57838.23529411764</v>
      </c>
      <c r="G106" s="106">
        <v>17195.804195804198</v>
      </c>
      <c r="H106" s="105">
        <v>4805.772230889236</v>
      </c>
      <c r="I106" s="4">
        <v>9963.20687186829</v>
      </c>
    </row>
    <row r="107" spans="1:9" ht="12.75">
      <c r="A107" s="114" t="str">
        <f t="shared" si="12"/>
        <v>ING</v>
      </c>
      <c r="B107" s="105">
        <v>3246.326372776489</v>
      </c>
      <c r="C107" s="105">
        <v>4966.275659824047</v>
      </c>
      <c r="D107" s="105">
        <v>0</v>
      </c>
      <c r="E107" s="106">
        <v>44400</v>
      </c>
      <c r="F107" s="106">
        <v>18310.626702997277</v>
      </c>
      <c r="G107" s="106">
        <v>0</v>
      </c>
      <c r="H107" s="105">
        <v>3381.35593220339</v>
      </c>
      <c r="I107" s="4">
        <v>5140.845070422535</v>
      </c>
    </row>
    <row r="108" spans="1:9" ht="12.75">
      <c r="A108" s="114" t="str">
        <f t="shared" si="12"/>
        <v>ING Vida</v>
      </c>
      <c r="B108" s="105">
        <v>9005.546601921427</v>
      </c>
      <c r="C108" s="105">
        <v>11666.8802770189</v>
      </c>
      <c r="D108" s="105">
        <v>0</v>
      </c>
      <c r="E108" s="106">
        <v>240958.55741853846</v>
      </c>
      <c r="F108" s="106">
        <v>39701.94124720838</v>
      </c>
      <c r="G108" s="106">
        <v>0</v>
      </c>
      <c r="H108" s="105">
        <v>13607.713283989093</v>
      </c>
      <c r="I108" s="4">
        <v>12990.413738947755</v>
      </c>
    </row>
    <row r="109" spans="1:9" ht="12.75">
      <c r="A109" s="114" t="str">
        <f t="shared" si="12"/>
        <v>Interamericana</v>
      </c>
      <c r="B109" s="105">
        <v>0</v>
      </c>
      <c r="C109" s="105">
        <v>0</v>
      </c>
      <c r="D109" s="105">
        <v>0</v>
      </c>
      <c r="E109" s="107">
        <v>0</v>
      </c>
      <c r="F109" s="106">
        <v>0</v>
      </c>
      <c r="G109" s="107">
        <v>0</v>
      </c>
      <c r="H109" s="105">
        <v>0</v>
      </c>
      <c r="I109" s="4">
        <v>0</v>
      </c>
    </row>
    <row r="110" spans="1:9" ht="12.75">
      <c r="A110" s="114" t="str">
        <f aca="true" t="shared" si="13" ref="A110:A116">A20</f>
        <v>Interamericana Vida</v>
      </c>
      <c r="B110" s="105">
        <v>9773.007184399588</v>
      </c>
      <c r="C110" s="105">
        <v>12830.278072972016</v>
      </c>
      <c r="D110" s="105">
        <v>11535.740604274133</v>
      </c>
      <c r="E110" s="107">
        <v>0</v>
      </c>
      <c r="F110" s="107">
        <v>0</v>
      </c>
      <c r="G110" s="107">
        <v>0</v>
      </c>
      <c r="H110" s="105">
        <v>6818.1184668989545</v>
      </c>
      <c r="I110" s="4">
        <v>10634.619823054238</v>
      </c>
    </row>
    <row r="111" spans="1:9" ht="12.75">
      <c r="A111" s="114" t="str">
        <f t="shared" si="13"/>
        <v>Las Américas</v>
      </c>
      <c r="B111" s="105">
        <v>9793.822478904794</v>
      </c>
      <c r="C111" s="105">
        <v>11978.766416832841</v>
      </c>
      <c r="D111" s="105">
        <v>15588.174003646784</v>
      </c>
      <c r="E111" s="106">
        <v>105363.96819189154</v>
      </c>
      <c r="F111" s="106">
        <v>46375</v>
      </c>
      <c r="G111" s="106">
        <v>19189.653604873172</v>
      </c>
      <c r="H111" s="105">
        <v>33861.68866389441</v>
      </c>
      <c r="I111" s="4">
        <v>15356.663653233098</v>
      </c>
    </row>
    <row r="112" spans="1:9" ht="12.75">
      <c r="A112" s="114" t="str">
        <f t="shared" si="13"/>
        <v>Ise Chile</v>
      </c>
      <c r="B112" s="105">
        <v>11484.909456740443</v>
      </c>
      <c r="C112" s="105">
        <v>14472.826086956522</v>
      </c>
      <c r="D112" s="105">
        <v>0</v>
      </c>
      <c r="E112" s="107">
        <v>0</v>
      </c>
      <c r="F112" s="107">
        <v>0</v>
      </c>
      <c r="G112" s="107">
        <v>0</v>
      </c>
      <c r="H112" s="105">
        <v>0</v>
      </c>
      <c r="I112" s="4">
        <v>12292.217327459617</v>
      </c>
    </row>
    <row r="113" spans="1:9" ht="12.75">
      <c r="A113" s="114" t="str">
        <f t="shared" si="13"/>
        <v>Mapfre</v>
      </c>
      <c r="B113" s="105">
        <v>9551.659484239563</v>
      </c>
      <c r="C113" s="105">
        <v>12813.047819815822</v>
      </c>
      <c r="D113" s="105">
        <v>13335.333833458364</v>
      </c>
      <c r="E113" s="107">
        <v>151729.8927613941</v>
      </c>
      <c r="F113" s="107">
        <v>43512.104283054</v>
      </c>
      <c r="G113" s="106">
        <v>17652.759873432555</v>
      </c>
      <c r="H113" s="105">
        <v>7438.714499252616</v>
      </c>
      <c r="I113" s="4">
        <v>13743.067400945465</v>
      </c>
    </row>
    <row r="114" spans="1:9" ht="12.75">
      <c r="A114" s="114" t="str">
        <f t="shared" si="13"/>
        <v>Renta Nacional</v>
      </c>
      <c r="B114" s="107">
        <v>10060.422364451462</v>
      </c>
      <c r="C114" s="107">
        <v>12510.818262535633</v>
      </c>
      <c r="D114" s="107">
        <v>12875.495638382237</v>
      </c>
      <c r="E114" s="107">
        <v>82094.20289855072</v>
      </c>
      <c r="F114" s="107">
        <v>24714.285714285714</v>
      </c>
      <c r="G114" s="107">
        <v>19654.76628634523</v>
      </c>
      <c r="H114" s="107">
        <v>8849.532710280373</v>
      </c>
      <c r="I114" s="4">
        <v>11523.566283697772</v>
      </c>
    </row>
    <row r="115" spans="1:9" ht="12.75">
      <c r="A115" s="114" t="str">
        <f t="shared" si="13"/>
        <v>Royal</v>
      </c>
      <c r="B115" s="107">
        <v>0</v>
      </c>
      <c r="C115" s="107">
        <v>0</v>
      </c>
      <c r="D115" s="107">
        <v>0</v>
      </c>
      <c r="E115" s="107">
        <v>0</v>
      </c>
      <c r="F115" s="107">
        <v>0</v>
      </c>
      <c r="G115" s="107">
        <v>0</v>
      </c>
      <c r="H115" s="107">
        <v>0</v>
      </c>
      <c r="I115" s="4">
        <v>0</v>
      </c>
    </row>
    <row r="116" spans="1:9" ht="12.75">
      <c r="A116" s="115" t="str">
        <f t="shared" si="13"/>
        <v>Security</v>
      </c>
      <c r="B116" s="105">
        <v>10500.395063073864</v>
      </c>
      <c r="C116" s="105">
        <v>13544.252398577024</v>
      </c>
      <c r="D116" s="105">
        <v>14147.399702823179</v>
      </c>
      <c r="E116" s="107">
        <v>93991.95148842336</v>
      </c>
      <c r="F116" s="106">
        <v>43000</v>
      </c>
      <c r="G116" s="107">
        <v>19438.070404172096</v>
      </c>
      <c r="H116" s="105">
        <v>6493.866424352567</v>
      </c>
      <c r="I116" s="16">
        <v>18689.125737217502</v>
      </c>
    </row>
    <row r="117" spans="1:9" ht="12.75">
      <c r="A117" s="78"/>
      <c r="B117" s="99"/>
      <c r="C117" s="100"/>
      <c r="D117" s="100"/>
      <c r="E117" s="100"/>
      <c r="F117" s="100"/>
      <c r="G117" s="101"/>
      <c r="H117" s="101"/>
      <c r="I117" s="82"/>
    </row>
    <row r="118" spans="1:9" ht="12.75">
      <c r="A118" s="83" t="s">
        <v>18</v>
      </c>
      <c r="B118" s="5">
        <v>10117.272638441507</v>
      </c>
      <c r="C118" s="5">
        <v>12610.66827044535</v>
      </c>
      <c r="D118" s="5">
        <v>14249.155812831646</v>
      </c>
      <c r="E118" s="5">
        <v>103121.64745409257</v>
      </c>
      <c r="F118" s="5">
        <v>40104.876490630326</v>
      </c>
      <c r="G118" s="5">
        <v>18163.242770710163</v>
      </c>
      <c r="H118" s="5">
        <v>20979.424390450207</v>
      </c>
      <c r="I118" s="8">
        <v>13368.428538582053</v>
      </c>
    </row>
    <row r="119" spans="1:9" ht="12.75">
      <c r="A119" s="103"/>
      <c r="B119" s="89"/>
      <c r="C119" s="89"/>
      <c r="D119" s="89"/>
      <c r="E119" s="89"/>
      <c r="F119" s="89"/>
      <c r="G119" s="89"/>
      <c r="H119" s="89"/>
      <c r="I119" s="98"/>
    </row>
    <row r="120" ht="12.75">
      <c r="A120" s="108"/>
    </row>
    <row r="121" spans="1:9" ht="12.75">
      <c r="A121" s="223"/>
      <c r="B121" s="223"/>
      <c r="C121" s="223"/>
      <c r="D121" s="223"/>
      <c r="E121" s="223"/>
      <c r="F121" s="223"/>
      <c r="G121" s="223"/>
      <c r="H121" s="223"/>
      <c r="I121" s="223"/>
    </row>
    <row r="122" spans="1:9" ht="12.75">
      <c r="A122" s="223"/>
      <c r="B122" s="223"/>
      <c r="C122" s="223"/>
      <c r="D122" s="223"/>
      <c r="E122" s="223"/>
      <c r="F122" s="223"/>
      <c r="G122" s="223"/>
      <c r="H122" s="223"/>
      <c r="I122" s="223"/>
    </row>
  </sheetData>
  <printOptions/>
  <pageMargins left="1.1811023622047245" right="0.2362204724409449" top="1.08" bottom="0.4330708661417323" header="0" footer="0"/>
  <pageSetup orientation="landscape" paperSize="9" r:id="rId1"/>
  <rowBreaks count="3" manualBreakCount="3">
    <brk id="30" max="255" man="1"/>
    <brk id="6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2004-05-13T14:42:24Z</cp:lastPrinted>
  <dcterms:created xsi:type="dcterms:W3CDTF">1998-11-26T15:05:36Z</dcterms:created>
  <dcterms:modified xsi:type="dcterms:W3CDTF">2004-08-09T21:42:47Z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-1131295755</vt:i4>
  </property>
  <property fmtid="{D5CDD505-2E9C-101B-9397-08002B2CF9AE}" pid="4" name="_EmailSubje">
    <vt:lpwstr>boletín julio 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