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LENOVO_USB_HDD\Francisco\NUEVOS_fOGAPE\"/>
    </mc:Choice>
  </mc:AlternateContent>
  <xr:revisionPtr revIDLastSave="0" documentId="8_{B2994D5B-2152-4620-A8C4-4E24617678AF}" xr6:coauthVersionLast="47" xr6:coauthVersionMax="47" xr10:uidLastSave="{00000000-0000-0000-0000-000000000000}"/>
  <bookViews>
    <workbookView xWindow="-108" yWindow="-108" windowWidth="23256" windowHeight="12576" xr2:uid="{CC24818C-0FD1-40A2-A22C-B879058944C6}"/>
  </bookViews>
  <sheets>
    <sheet name="Indice" sheetId="1" r:id="rId1"/>
    <sheet name="Solicitudes y Curses_Reactiva" sheetId="2" r:id="rId2"/>
    <sheet name="Detalle_Reactiva" sheetId="3" r:id="rId3"/>
    <sheet name="Tasas de interes y plazos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1" i="4" l="1"/>
  <c r="B38" i="4"/>
  <c r="B92" i="3"/>
  <c r="B89" i="3"/>
  <c r="Y60" i="3"/>
  <c r="X60" i="3"/>
  <c r="W60" i="3"/>
  <c r="V60" i="3"/>
  <c r="U60" i="3"/>
  <c r="T60" i="3"/>
  <c r="S60" i="3"/>
  <c r="R60" i="3"/>
  <c r="Q60" i="3"/>
  <c r="P60" i="3"/>
  <c r="O60" i="3"/>
  <c r="N60" i="3"/>
  <c r="M60" i="3"/>
  <c r="L60" i="3"/>
  <c r="K60" i="3"/>
  <c r="J60" i="3"/>
  <c r="I60" i="3"/>
  <c r="H60" i="3"/>
  <c r="G60" i="3"/>
  <c r="F60" i="3"/>
  <c r="E60" i="3"/>
  <c r="D60" i="3"/>
  <c r="B115" i="2"/>
  <c r="B112" i="2"/>
  <c r="X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</calcChain>
</file>

<file path=xl/sharedStrings.xml><?xml version="1.0" encoding="utf-8"?>
<sst xmlns="http://schemas.openxmlformats.org/spreadsheetml/2006/main" count="492" uniqueCount="123">
  <si>
    <t>SOLICITUDES Y CURSES DE CRÉDITO ASOCIADOS AL PROGRAMA REACTIVA</t>
  </si>
  <si>
    <t>Tabla 1</t>
  </si>
  <si>
    <t>Solicitudes y curses por institución financiera</t>
  </si>
  <si>
    <t>Tabla 2</t>
  </si>
  <si>
    <t>Solicitudes y curses por tipo de empresa</t>
  </si>
  <si>
    <t>Tabla 3</t>
  </si>
  <si>
    <t>Solicitudes y curses por  region</t>
  </si>
  <si>
    <t>Tabla 4</t>
  </si>
  <si>
    <t>Solicitudes y curses por destino de financiamiento</t>
  </si>
  <si>
    <t>Tabla 5</t>
  </si>
  <si>
    <t>Solicitudes y curses por institución y tamaño</t>
  </si>
  <si>
    <t>Tabla 6</t>
  </si>
  <si>
    <t>Tabla 7</t>
  </si>
  <si>
    <t>Tabla 8</t>
  </si>
  <si>
    <t>Tasas de interes y plazo promedio por destino de financiamiento y programa</t>
  </si>
  <si>
    <t>Tabla 9</t>
  </si>
  <si>
    <t>Tasas de interes y plazo promedio por tipo de empresas y programa</t>
  </si>
  <si>
    <t>Información al:08/08/2021 para todas las instituciones</t>
  </si>
  <si>
    <t>Actualización: 18/08/2021</t>
  </si>
  <si>
    <t>SOLICITUDES Y CURSES DE CRÉDITO ASOCIADOS AL PROGRAMA FOGAPE REACTIVA (*)</t>
  </si>
  <si>
    <t>Solicitudes y curses por institución financiera (montos en Unidades de Fomento)</t>
  </si>
  <si>
    <t>Institución</t>
  </si>
  <si>
    <t>Total de solicitudes (A+B+C+D+E)</t>
  </si>
  <si>
    <t>Solicitudes registradas (A)</t>
  </si>
  <si>
    <t>Solicitudes en estado de evaluación (B)</t>
  </si>
  <si>
    <t>Solicitudes Aprobadas sin cursar y/o desistidas (C)</t>
  </si>
  <si>
    <t>Solicitudes Cursadas (D)</t>
  </si>
  <si>
    <t>Solicitudes Rechazadas (E)</t>
  </si>
  <si>
    <t>Aprobada sin cursar</t>
  </si>
  <si>
    <t>Aprobada y no concretada por el solicitante (desistimiento)</t>
  </si>
  <si>
    <t>Total</t>
  </si>
  <si>
    <t>Cursada</t>
  </si>
  <si>
    <t>Rechazada por falta de información</t>
  </si>
  <si>
    <t>No cumple con los requisitos del programa</t>
  </si>
  <si>
    <t>Rechazada por no cumplimiento de las políticas de la propia institución</t>
  </si>
  <si>
    <t>Número</t>
  </si>
  <si>
    <t>Monto</t>
  </si>
  <si>
    <t>Banco de Chile</t>
  </si>
  <si>
    <t>Internacional</t>
  </si>
  <si>
    <t>Banco del Estado</t>
  </si>
  <si>
    <t>Scotiabank</t>
  </si>
  <si>
    <t>BCI</t>
  </si>
  <si>
    <t>BICE</t>
  </si>
  <si>
    <t>Santander</t>
  </si>
  <si>
    <t>ITAU</t>
  </si>
  <si>
    <t>Security</t>
  </si>
  <si>
    <t>Falabella</t>
  </si>
  <si>
    <t>Consorcio</t>
  </si>
  <si>
    <t>COOPEUCH</t>
  </si>
  <si>
    <t>ORIENCOOP</t>
  </si>
  <si>
    <t>Millones de USD</t>
  </si>
  <si>
    <t xml:space="preserve">Fuente: CMF </t>
  </si>
  <si>
    <t>Solicitudes y curses por tipo de empresa (montos en Unidades de Fomento)</t>
  </si>
  <si>
    <t>Tamaño</t>
  </si>
  <si>
    <t>Micro y Pequeñas Empresas</t>
  </si>
  <si>
    <t>Medianas Empresas</t>
  </si>
  <si>
    <t>Empresas Grandes I</t>
  </si>
  <si>
    <t>Empresas Grandes II</t>
  </si>
  <si>
    <t>Solicitudes y curses por  region (montos en Unidades de Fomento)</t>
  </si>
  <si>
    <t>Region</t>
  </si>
  <si>
    <t>Región de Tarapacá</t>
  </si>
  <si>
    <t>Región de Antofagasta</t>
  </si>
  <si>
    <t>Región de Atacama</t>
  </si>
  <si>
    <t>Región de Coquimbo</t>
  </si>
  <si>
    <t>Región de Valparaíso</t>
  </si>
  <si>
    <t>Región del Libertador General Bernardo O’Higgins</t>
  </si>
  <si>
    <t>Región del Maule</t>
  </si>
  <si>
    <t>Región del Bío Bío</t>
  </si>
  <si>
    <t>Región de la Araucanía</t>
  </si>
  <si>
    <t>Región de los Lagos</t>
  </si>
  <si>
    <t>Región de Aysén del general Carlos Ibáñez del Campo</t>
  </si>
  <si>
    <t>Región de Magallanes y de la Antártica Chilena</t>
  </si>
  <si>
    <t>Región Metropolitana de Santiago</t>
  </si>
  <si>
    <t>Región de los Ríos</t>
  </si>
  <si>
    <t>Región de Arica y Parinacota</t>
  </si>
  <si>
    <t>Región de Ñuble</t>
  </si>
  <si>
    <t>Sin Información</t>
  </si>
  <si>
    <t>Solicitudes y curses por destino de financiamiento (montos en Unidades de Fomento)</t>
  </si>
  <si>
    <t>Destino de Financiamiento</t>
  </si>
  <si>
    <t>Inversiones en Activo Fijo</t>
  </si>
  <si>
    <t>Refinanciamiento</t>
  </si>
  <si>
    <t>Gastos de Capital de Trabajo</t>
  </si>
  <si>
    <t>TOTAL</t>
  </si>
  <si>
    <t xml:space="preserve">(*) Notas: </t>
  </si>
  <si>
    <t>1) A partir de este reporte se informan los montos asociados al último estado de la solicitud.</t>
  </si>
  <si>
    <t xml:space="preserve">2) Datos sujetos a rectificación. </t>
  </si>
  <si>
    <t xml:space="preserve">3) Algunas operaciones clasificadas como Solicitudes Rechazadas pueden cambiar de estado si los solicitantes entregaron nuevos antecedentes y la institución acreedora los evalúa nuevamente. </t>
  </si>
  <si>
    <t>4) Debido a los procesos de evaluación internos de las instituciones, es posible que algunas Solicitudes Rechazadas no contemplen montos asociados.</t>
  </si>
  <si>
    <t>5) Las operaciones consideradas como cursadas podrían incluir operaciones que no están completamente perfeccionadas, por ejemplo falta termino de la tramitación en el Conservador de Bienes Raíces</t>
  </si>
  <si>
    <t>Definiciones</t>
  </si>
  <si>
    <r>
      <rPr>
        <b/>
        <sz val="11"/>
        <color theme="1"/>
        <rFont val="Calibri"/>
        <family val="2"/>
        <scheme val="minor"/>
      </rPr>
      <t>Total de solicitudes:</t>
    </r>
    <r>
      <rPr>
        <sz val="11"/>
        <color theme="1"/>
        <rFont val="Calibri"/>
        <family val="2"/>
        <scheme val="minor"/>
      </rPr>
      <t xml:space="preserve"> Total de solicitudes gestionadas por la institución desde el inicio del programa de garantías a la fecha de referencia de la información. Corresponde a la suma de las magnitudes incluidas en los siguientes categorías.</t>
    </r>
  </si>
  <si>
    <r>
      <t>Solicitudes registradas:</t>
    </r>
    <r>
      <rPr>
        <sz val="11"/>
        <color theme="1"/>
        <rFont val="Calibri"/>
        <family val="2"/>
        <scheme val="minor"/>
      </rPr>
      <t xml:space="preserve"> Solicitudes recibidas que aún no se encuentran en proceso de evaluación. Se entenderá que una solicitud ha sido válidamente recibida por su institución, para efectos de su análisis y tramitación, cuando cumpla con los requisitos de mora, valor de la tasación y otros requerimientos especificados en los Decretos Supremos N°8 y N° 32, ambos del año 2021 emitidos por el Ministerio de Hacienda (Reglamentos), según el tipo de programa que corresponda.</t>
    </r>
  </si>
  <si>
    <r>
      <t>Solicitudes en estado de evaluación:</t>
    </r>
    <r>
      <rPr>
        <sz val="11"/>
        <color theme="1"/>
        <rFont val="Calibri"/>
        <family val="2"/>
        <scheme val="minor"/>
      </rPr>
      <t xml:space="preserve"> Solicitudes sometidas instancias de evaluación que permitan verificar los requisitos exigidos por el FOGAPE y antecedentes crediticios. Acá también deben incorporarse las solicitudes pre aprobadas que cuentan con la aceptación por parte del cliente, pero que luego de esto, deben ser sometidas a un proceso de evaluación, si fuera el caso.</t>
    </r>
  </si>
  <si>
    <r>
      <t xml:space="preserve">Solicitudes aprobadas sin cursar: </t>
    </r>
    <r>
      <rPr>
        <sz val="11"/>
        <color theme="1"/>
        <rFont val="Calibri"/>
        <family val="2"/>
        <scheme val="minor"/>
      </rPr>
      <t>Las que fueron aprobadas, pero aún no han sido cursadas. También debe incluir las ofertas pre-aprobadas, si no media ningún tipo de evaluación adicional para su aprobación y posterior curse del crédito.</t>
    </r>
  </si>
  <si>
    <r>
      <t>Solicitudes aprobadas y no concretadas por el solicitante (desistimiento):</t>
    </r>
    <r>
      <rPr>
        <sz val="11"/>
        <color theme="1"/>
        <rFont val="Calibri"/>
        <family val="2"/>
        <scheme val="minor"/>
      </rPr>
      <t xml:space="preserve"> Las que fueron evaluadas y aprobadas por la institución financiera, pero el cliente desistió del curse o se cumplió el plazo definido por la entidad para su aceptación. Estas solicitudes no deben ser consideradas como “aprobadas sin cursar”.</t>
    </r>
  </si>
  <si>
    <r>
      <t>Solicitudes cursadas:</t>
    </r>
    <r>
      <rPr>
        <sz val="11"/>
        <color theme="1"/>
        <rFont val="Calibri"/>
        <family val="2"/>
        <scheme val="minor"/>
      </rPr>
      <t xml:space="preserve"> Las solicitudes cuyos fondos ya se encuentran a disposición de los solicitantes.</t>
    </r>
  </si>
  <si>
    <r>
      <t xml:space="preserve">Solicitudes rechazadas </t>
    </r>
    <r>
      <rPr>
        <sz val="11"/>
        <color theme="1"/>
        <rFont val="Calibri"/>
        <family val="2"/>
        <scheme val="minor"/>
      </rPr>
      <t>por falta de información: Las solicitudes que no pudieron procesarse, porque el cliente no provee de antecedentes que permitan su evaluación.</t>
    </r>
  </si>
  <si>
    <r>
      <t>Solicitudes que no cumplen los requisitos del programa:</t>
    </r>
    <r>
      <rPr>
        <sz val="11"/>
        <color theme="1"/>
        <rFont val="Calibri"/>
        <family val="2"/>
        <scheme val="minor"/>
      </rPr>
      <t xml:space="preserve"> Aquellas que no cumplen con los requisitos específicos establecidos por el programa garantía FOGAPE REACTIVA o POSTERGACIÓN.</t>
    </r>
  </si>
  <si>
    <r>
      <t>Solicitudes rechazadas por no cumplimiento de las políticas de la propia institución:</t>
    </r>
    <r>
      <rPr>
        <sz val="11"/>
        <color theme="1"/>
        <rFont val="Calibri"/>
        <family val="2"/>
        <scheme val="minor"/>
      </rPr>
      <t xml:space="preserve"> Las solicitudes que, cumpliendo con los requisitos del programa específico, son rechazadas los criterios establecidos en sus políticas internas de riesgo de crédito.</t>
    </r>
  </si>
  <si>
    <t>Información sujeta a revisión</t>
  </si>
  <si>
    <t>Solicitudes y curses por institución y tamaño (montos en Unidades de Fomento)</t>
  </si>
  <si>
    <t xml:space="preserve">               -</t>
  </si>
  <si>
    <t xml:space="preserve">                         -</t>
  </si>
  <si>
    <t xml:space="preserve">           -</t>
  </si>
  <si>
    <t xml:space="preserve">                 -</t>
  </si>
  <si>
    <t xml:space="preserve">            -</t>
  </si>
  <si>
    <t xml:space="preserve">                  -</t>
  </si>
  <si>
    <t xml:space="preserve">                   -</t>
  </si>
  <si>
    <t>TASAS DE INTERES Y PLAZOS DE CRÉDITO ASOCIADOS AL PROGRAMA FOGAPE (*)</t>
  </si>
  <si>
    <t>Programa</t>
  </si>
  <si>
    <t>Destino</t>
  </si>
  <si>
    <t>Tasa de interes</t>
  </si>
  <si>
    <t>Plazo contractual</t>
  </si>
  <si>
    <t>(%)</t>
  </si>
  <si>
    <t>(meses)</t>
  </si>
  <si>
    <t>Reactivación</t>
  </si>
  <si>
    <t>Reprogramaciones</t>
  </si>
  <si>
    <t>1) Información de operaciones cursadas.</t>
  </si>
  <si>
    <t>2) Datos sujetos a rectificación.</t>
  </si>
  <si>
    <t>Tasas de interes y plazo promedio por destino de financiamiento</t>
  </si>
  <si>
    <t>Tasas de interes y plazo promedio por tipo de empresas</t>
  </si>
  <si>
    <t>BALANCE DE ACTIVIDADES ASOCIADO AL PROGRAMA DE GARANTÍAS FOGAPE REACTIVA</t>
  </si>
  <si>
    <t>TASAS DE INTERES Y PLAZOS DE CRÉDITO ASOCIADOS AL PROGRAMA REACTIVA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</si>
</sst>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* #,##0.00_);_(* \(#,##0.00\);_(* &quot;-&quot;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 Light"/>
      <family val="2"/>
      <scheme val="major"/>
    </font>
    <font>
      <i/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 Light"/>
      <family val="2"/>
      <scheme val="maj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i/>
      <sz val="11"/>
      <color theme="0" tint="-0.4999542222357860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46">
    <xf numFmtId="0" fontId="0" fillId="0" borderId="0" xfId="0"/>
    <xf numFmtId="0" fontId="7" fillId="0" borderId="0" xfId="0" applyFont="1"/>
    <xf numFmtId="0" fontId="8" fillId="0" borderId="0" xfId="0" applyFont="1"/>
    <xf numFmtId="0" fontId="3" fillId="2" borderId="0" xfId="0" applyFont="1" applyFill="1"/>
    <xf numFmtId="0" fontId="6" fillId="0" borderId="0" xfId="3"/>
    <xf numFmtId="0" fontId="9" fillId="2" borderId="0" xfId="0" applyFont="1" applyFill="1" applyAlignment="1">
      <alignment horizontal="left"/>
    </xf>
    <xf numFmtId="0" fontId="3" fillId="0" borderId="0" xfId="0" applyFont="1"/>
    <xf numFmtId="0" fontId="10" fillId="0" borderId="0" xfId="0" applyFont="1"/>
    <xf numFmtId="0" fontId="0" fillId="2" borderId="0" xfId="0" applyFill="1"/>
    <xf numFmtId="0" fontId="11" fillId="2" borderId="0" xfId="0" applyFont="1" applyFill="1"/>
    <xf numFmtId="0" fontId="4" fillId="2" borderId="0" xfId="0" applyFont="1" applyFill="1"/>
    <xf numFmtId="0" fontId="12" fillId="2" borderId="0" xfId="0" applyFont="1" applyFill="1"/>
    <xf numFmtId="0" fontId="5" fillId="3" borderId="12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14" fillId="3" borderId="12" xfId="0" applyFont="1" applyFill="1" applyBorder="1" applyAlignment="1">
      <alignment horizontal="center"/>
    </xf>
    <xf numFmtId="0" fontId="14" fillId="3" borderId="14" xfId="0" applyFont="1" applyFill="1" applyBorder="1" applyAlignment="1">
      <alignment horizontal="center"/>
    </xf>
    <xf numFmtId="0" fontId="9" fillId="2" borderId="0" xfId="0" applyFont="1" applyFill="1" applyAlignment="1">
      <alignment vertical="center"/>
    </xf>
    <xf numFmtId="164" fontId="0" fillId="2" borderId="0" xfId="1" applyFont="1" applyFill="1"/>
    <xf numFmtId="164" fontId="0" fillId="2" borderId="2" xfId="1" applyFont="1" applyFill="1" applyBorder="1"/>
    <xf numFmtId="164" fontId="0" fillId="2" borderId="3" xfId="1" applyFont="1" applyFill="1" applyBorder="1"/>
    <xf numFmtId="164" fontId="0" fillId="2" borderId="0" xfId="1" applyFont="1" applyFill="1" applyBorder="1"/>
    <xf numFmtId="164" fontId="12" fillId="2" borderId="0" xfId="1" applyFont="1" applyFill="1" applyBorder="1"/>
    <xf numFmtId="164" fontId="12" fillId="2" borderId="3" xfId="1" applyFont="1" applyFill="1" applyBorder="1"/>
    <xf numFmtId="164" fontId="12" fillId="2" borderId="0" xfId="1" applyFont="1" applyFill="1"/>
    <xf numFmtId="0" fontId="0" fillId="2" borderId="11" xfId="0" applyFill="1" applyBorder="1"/>
    <xf numFmtId="164" fontId="0" fillId="2" borderId="11" xfId="1" applyFont="1" applyFill="1" applyBorder="1"/>
    <xf numFmtId="164" fontId="0" fillId="2" borderId="15" xfId="1" applyFont="1" applyFill="1" applyBorder="1"/>
    <xf numFmtId="164" fontId="0" fillId="2" borderId="16" xfId="1" applyFont="1" applyFill="1" applyBorder="1"/>
    <xf numFmtId="164" fontId="12" fillId="2" borderId="11" xfId="1" applyFont="1" applyFill="1" applyBorder="1"/>
    <xf numFmtId="164" fontId="12" fillId="2" borderId="16" xfId="1" applyFont="1" applyFill="1" applyBorder="1"/>
    <xf numFmtId="0" fontId="4" fillId="2" borderId="11" xfId="0" applyFont="1" applyFill="1" applyBorder="1"/>
    <xf numFmtId="164" fontId="4" fillId="2" borderId="11" xfId="0" applyNumberFormat="1" applyFont="1" applyFill="1" applyBorder="1"/>
    <xf numFmtId="164" fontId="4" fillId="2" borderId="15" xfId="0" applyNumberFormat="1" applyFont="1" applyFill="1" applyBorder="1"/>
    <xf numFmtId="164" fontId="4" fillId="2" borderId="16" xfId="0" applyNumberFormat="1" applyFont="1" applyFill="1" applyBorder="1"/>
    <xf numFmtId="164" fontId="15" fillId="2" borderId="11" xfId="0" applyNumberFormat="1" applyFont="1" applyFill="1" applyBorder="1"/>
    <xf numFmtId="164" fontId="15" fillId="2" borderId="16" xfId="0" applyNumberFormat="1" applyFont="1" applyFill="1" applyBorder="1"/>
    <xf numFmtId="164" fontId="11" fillId="2" borderId="0" xfId="1" applyFont="1" applyFill="1"/>
    <xf numFmtId="0" fontId="11" fillId="2" borderId="2" xfId="0" applyFont="1" applyFill="1" applyBorder="1"/>
    <xf numFmtId="164" fontId="11" fillId="2" borderId="3" xfId="1" applyFont="1" applyFill="1" applyBorder="1"/>
    <xf numFmtId="164" fontId="11" fillId="2" borderId="0" xfId="1" applyFont="1" applyFill="1" applyBorder="1"/>
    <xf numFmtId="164" fontId="4" fillId="2" borderId="0" xfId="0" applyNumberFormat="1" applyFont="1" applyFill="1"/>
    <xf numFmtId="164" fontId="0" fillId="2" borderId="0" xfId="0" applyNumberFormat="1" applyFill="1"/>
    <xf numFmtId="0" fontId="8" fillId="2" borderId="0" xfId="0" applyFont="1" applyFill="1"/>
    <xf numFmtId="1" fontId="16" fillId="2" borderId="0" xfId="1" applyNumberFormat="1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14" fillId="3" borderId="3" xfId="0" applyFont="1" applyFill="1" applyBorder="1" applyAlignment="1">
      <alignment horizontal="center"/>
    </xf>
    <xf numFmtId="0" fontId="0" fillId="2" borderId="0" xfId="0" applyFill="1" applyAlignment="1">
      <alignment vertical="top"/>
    </xf>
    <xf numFmtId="0" fontId="17" fillId="2" borderId="0" xfId="0" applyFont="1" applyFill="1"/>
    <xf numFmtId="164" fontId="16" fillId="2" borderId="0" xfId="1" applyFont="1" applyFill="1" applyBorder="1" applyAlignment="1"/>
    <xf numFmtId="164" fontId="16" fillId="2" borderId="3" xfId="1" applyFont="1" applyFill="1" applyBorder="1" applyAlignment="1"/>
    <xf numFmtId="164" fontId="16" fillId="2" borderId="2" xfId="1" applyFont="1" applyFill="1" applyBorder="1" applyAlignment="1"/>
    <xf numFmtId="164" fontId="16" fillId="2" borderId="0" xfId="1" applyFont="1" applyFill="1" applyAlignment="1"/>
    <xf numFmtId="0" fontId="17" fillId="2" borderId="0" xfId="0" applyFont="1" applyFill="1" applyAlignment="1">
      <alignment horizontal="left"/>
    </xf>
    <xf numFmtId="0" fontId="17" fillId="2" borderId="11" xfId="0" applyFont="1" applyFill="1" applyBorder="1" applyAlignment="1">
      <alignment horizontal="left"/>
    </xf>
    <xf numFmtId="164" fontId="4" fillId="2" borderId="17" xfId="0" applyNumberFormat="1" applyFont="1" applyFill="1" applyBorder="1"/>
    <xf numFmtId="164" fontId="4" fillId="2" borderId="18" xfId="0" applyNumberFormat="1" applyFont="1" applyFill="1" applyBorder="1"/>
    <xf numFmtId="164" fontId="4" fillId="2" borderId="19" xfId="0" applyNumberFormat="1" applyFont="1" applyFill="1" applyBorder="1"/>
    <xf numFmtId="0" fontId="5" fillId="4" borderId="0" xfId="0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17" fillId="2" borderId="11" xfId="0" applyFont="1" applyFill="1" applyBorder="1"/>
    <xf numFmtId="3" fontId="13" fillId="2" borderId="0" xfId="0" applyNumberFormat="1" applyFont="1" applyFill="1"/>
    <xf numFmtId="164" fontId="18" fillId="2" borderId="17" xfId="0" applyNumberFormat="1" applyFont="1" applyFill="1" applyBorder="1"/>
    <xf numFmtId="164" fontId="18" fillId="2" borderId="18" xfId="0" applyNumberFormat="1" applyFont="1" applyFill="1" applyBorder="1"/>
    <xf numFmtId="0" fontId="12" fillId="2" borderId="11" xfId="0" applyFont="1" applyFill="1" applyBorder="1"/>
    <xf numFmtId="0" fontId="19" fillId="2" borderId="0" xfId="0" applyFont="1" applyFill="1"/>
    <xf numFmtId="0" fontId="7" fillId="2" borderId="0" xfId="0" applyFont="1" applyFill="1"/>
    <xf numFmtId="3" fontId="0" fillId="2" borderId="0" xfId="0" applyNumberFormat="1" applyFill="1"/>
    <xf numFmtId="3" fontId="0" fillId="2" borderId="2" xfId="0" applyNumberFormat="1" applyFill="1" applyBorder="1"/>
    <xf numFmtId="3" fontId="0" fillId="2" borderId="3" xfId="0" applyNumberFormat="1" applyFill="1" applyBorder="1"/>
    <xf numFmtId="3" fontId="12" fillId="2" borderId="0" xfId="0" applyNumberFormat="1" applyFont="1" applyFill="1"/>
    <xf numFmtId="3" fontId="12" fillId="2" borderId="3" xfId="0" applyNumberFormat="1" applyFont="1" applyFill="1" applyBorder="1"/>
    <xf numFmtId="0" fontId="0" fillId="2" borderId="17" xfId="0" applyFill="1" applyBorder="1"/>
    <xf numFmtId="3" fontId="0" fillId="2" borderId="17" xfId="0" applyNumberFormat="1" applyFill="1" applyBorder="1"/>
    <xf numFmtId="3" fontId="0" fillId="2" borderId="19" xfId="0" applyNumberFormat="1" applyFill="1" applyBorder="1"/>
    <xf numFmtId="3" fontId="0" fillId="2" borderId="18" xfId="0" applyNumberFormat="1" applyFill="1" applyBorder="1"/>
    <xf numFmtId="3" fontId="12" fillId="2" borderId="17" xfId="0" applyNumberFormat="1" applyFont="1" applyFill="1" applyBorder="1"/>
    <xf numFmtId="3" fontId="12" fillId="2" borderId="18" xfId="0" applyNumberFormat="1" applyFont="1" applyFill="1" applyBorder="1"/>
    <xf numFmtId="3" fontId="0" fillId="2" borderId="11" xfId="0" applyNumberFormat="1" applyFill="1" applyBorder="1"/>
    <xf numFmtId="3" fontId="0" fillId="2" borderId="15" xfId="0" applyNumberFormat="1" applyFill="1" applyBorder="1"/>
    <xf numFmtId="3" fontId="0" fillId="2" borderId="16" xfId="0" applyNumberFormat="1" applyFill="1" applyBorder="1"/>
    <xf numFmtId="3" fontId="12" fillId="2" borderId="11" xfId="0" applyNumberFormat="1" applyFont="1" applyFill="1" applyBorder="1"/>
    <xf numFmtId="3" fontId="12" fillId="2" borderId="16" xfId="0" applyNumberFormat="1" applyFont="1" applyFill="1" applyBorder="1"/>
    <xf numFmtId="0" fontId="0" fillId="2" borderId="0" xfId="0" applyFill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20" xfId="0" applyFill="1" applyBorder="1"/>
    <xf numFmtId="0" fontId="4" fillId="2" borderId="20" xfId="0" applyFont="1" applyFill="1" applyBorder="1"/>
    <xf numFmtId="3" fontId="4" fillId="2" borderId="20" xfId="0" applyNumberFormat="1" applyFont="1" applyFill="1" applyBorder="1"/>
    <xf numFmtId="0" fontId="20" fillId="2" borderId="0" xfId="0" applyFont="1" applyFill="1"/>
    <xf numFmtId="164" fontId="20" fillId="2" borderId="0" xfId="1" applyFont="1" applyFill="1" applyAlignment="1"/>
    <xf numFmtId="164" fontId="20" fillId="2" borderId="0" xfId="1" applyFont="1" applyFill="1"/>
    <xf numFmtId="164" fontId="16" fillId="2" borderId="0" xfId="1" applyFont="1" applyFill="1" applyAlignment="1">
      <alignment horizontal="center"/>
    </xf>
    <xf numFmtId="0" fontId="0" fillId="0" borderId="0" xfId="0" applyAlignment="1">
      <alignment vertical="center"/>
    </xf>
    <xf numFmtId="0" fontId="5" fillId="3" borderId="0" xfId="0" applyFont="1" applyFill="1" applyAlignment="1">
      <alignment horizontal="center" vertical="center"/>
    </xf>
    <xf numFmtId="3" fontId="0" fillId="0" borderId="0" xfId="0" applyNumberFormat="1"/>
    <xf numFmtId="165" fontId="0" fillId="2" borderId="0" xfId="1" applyNumberFormat="1" applyFont="1" applyFill="1" applyBorder="1"/>
    <xf numFmtId="165" fontId="0" fillId="2" borderId="11" xfId="1" applyNumberFormat="1" applyFont="1" applyFill="1" applyBorder="1"/>
    <xf numFmtId="165" fontId="4" fillId="2" borderId="11" xfId="1" applyNumberFormat="1" applyFont="1" applyFill="1" applyBorder="1"/>
    <xf numFmtId="10" fontId="0" fillId="0" borderId="0" xfId="2" applyNumberFormat="1" applyFont="1"/>
    <xf numFmtId="0" fontId="9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center"/>
    </xf>
    <xf numFmtId="0" fontId="4" fillId="2" borderId="11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center" wrapText="1"/>
    </xf>
    <xf numFmtId="0" fontId="2" fillId="4" borderId="0" xfId="0" applyFont="1" applyFill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5" fillId="4" borderId="0" xfId="0" applyFont="1" applyFill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20" xfId="0" applyFont="1" applyFill="1" applyBorder="1" applyAlignment="1">
      <alignment horizontal="center"/>
    </xf>
    <xf numFmtId="0" fontId="5" fillId="3" borderId="0" xfId="0" applyFont="1" applyFill="1" applyAlignment="1">
      <alignment horizontal="center" vertical="center"/>
    </xf>
  </cellXfs>
  <cellStyles count="4">
    <cellStyle name="Hipervínculo" xfId="3" builtinId="8"/>
    <cellStyle name="Millares [0]" xfId="1" builtinId="6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UEVO_FOGAPE%20reactiva_posterga_%2008082021_v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Solicitudes y Curses_Reactiva"/>
      <sheetName val="Detalle_Reactiva"/>
      <sheetName val="Solicitudes y Curses_Posterga"/>
      <sheetName val="Tasas de interes y plazos"/>
    </sheetNames>
    <sheetDataSet>
      <sheetData sheetId="0">
        <row r="24">
          <cell r="B24" t="str">
            <v>Información al:08/08/2021 para todas las instituciones</v>
          </cell>
        </row>
        <row r="25">
          <cell r="B25" t="str">
            <v>Actualización: 18/08/2021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A872E-6272-40FE-B2C2-746173420F52}">
  <sheetPr>
    <tabColor theme="4"/>
  </sheetPr>
  <dimension ref="A2:M35"/>
  <sheetViews>
    <sheetView showGridLines="0" tabSelected="1" topLeftCell="A13" zoomScale="85" zoomScaleNormal="85" workbookViewId="0">
      <selection activeCell="B14" sqref="B14"/>
    </sheetView>
  </sheetViews>
  <sheetFormatPr baseColWidth="10" defaultColWidth="11.44140625" defaultRowHeight="14.4" x14ac:dyDescent="0.3"/>
  <cols>
    <col min="1" max="1" width="5.6640625" style="8" customWidth="1"/>
    <col min="2" max="2" width="13.44140625" customWidth="1"/>
    <col min="3" max="3" width="73" customWidth="1"/>
  </cols>
  <sheetData>
    <row r="2" spans="2:13" ht="15.6" x14ac:dyDescent="0.3">
      <c r="B2" s="1" t="s">
        <v>121</v>
      </c>
    </row>
    <row r="4" spans="2:13" x14ac:dyDescent="0.3">
      <c r="B4" s="2" t="s">
        <v>0</v>
      </c>
      <c r="C4" s="3"/>
      <c r="D4" s="3"/>
    </row>
    <row r="6" spans="2:13" x14ac:dyDescent="0.3">
      <c r="B6" s="4" t="s">
        <v>1</v>
      </c>
      <c r="C6" s="105" t="s">
        <v>2</v>
      </c>
      <c r="D6" s="105"/>
      <c r="E6" s="105"/>
      <c r="F6" s="105"/>
      <c r="G6" s="105"/>
      <c r="H6" s="105"/>
      <c r="I6" s="105"/>
      <c r="J6" s="105"/>
      <c r="K6" s="105"/>
      <c r="L6" s="105"/>
      <c r="M6" s="105"/>
    </row>
    <row r="7" spans="2:13" x14ac:dyDescent="0.3">
      <c r="B7" s="4" t="s">
        <v>3</v>
      </c>
      <c r="C7" s="105" t="s">
        <v>4</v>
      </c>
      <c r="D7" s="105"/>
      <c r="E7" s="105"/>
      <c r="F7" s="105"/>
      <c r="G7" s="105"/>
      <c r="H7" s="105"/>
      <c r="I7" s="105"/>
      <c r="J7" s="105"/>
      <c r="K7" s="105"/>
      <c r="L7" s="105"/>
      <c r="M7" s="105"/>
    </row>
    <row r="8" spans="2:13" x14ac:dyDescent="0.3">
      <c r="B8" s="4" t="s">
        <v>5</v>
      </c>
      <c r="C8" s="5" t="s">
        <v>6</v>
      </c>
      <c r="D8" s="5"/>
      <c r="E8" s="5"/>
      <c r="F8" s="5"/>
      <c r="G8" s="5"/>
      <c r="H8" s="5"/>
      <c r="I8" s="5"/>
      <c r="J8" s="5"/>
      <c r="K8" s="5"/>
      <c r="L8" s="5"/>
      <c r="M8" s="5"/>
    </row>
    <row r="9" spans="2:13" x14ac:dyDescent="0.3">
      <c r="B9" s="4" t="s">
        <v>7</v>
      </c>
      <c r="C9" s="5" t="s">
        <v>8</v>
      </c>
      <c r="D9" s="5"/>
      <c r="E9" s="5"/>
      <c r="F9" s="5"/>
      <c r="G9" s="5"/>
      <c r="H9" s="5"/>
      <c r="I9" s="5"/>
      <c r="J9" s="5"/>
      <c r="K9" s="5"/>
      <c r="L9" s="5"/>
      <c r="M9" s="5"/>
    </row>
    <row r="10" spans="2:13" x14ac:dyDescent="0.3">
      <c r="B10" s="4" t="s">
        <v>9</v>
      </c>
      <c r="C10" s="105" t="s">
        <v>10</v>
      </c>
      <c r="D10" s="105"/>
      <c r="E10" s="105"/>
      <c r="F10" s="105"/>
      <c r="G10" s="105"/>
      <c r="H10" s="105"/>
      <c r="I10" s="105"/>
      <c r="J10" s="105"/>
      <c r="K10" s="105"/>
      <c r="L10" s="105"/>
      <c r="M10" s="105"/>
    </row>
    <row r="11" spans="2:13" x14ac:dyDescent="0.3">
      <c r="B11" s="4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2:13" x14ac:dyDescent="0.3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2:13" x14ac:dyDescent="0.3">
      <c r="B13" s="2" t="s">
        <v>122</v>
      </c>
      <c r="C13" s="6"/>
      <c r="D13" s="6"/>
    </row>
    <row r="14" spans="2:13" x14ac:dyDescent="0.3">
      <c r="B14" s="7"/>
      <c r="C14" s="6"/>
      <c r="D14" s="6"/>
    </row>
    <row r="15" spans="2:13" x14ac:dyDescent="0.3">
      <c r="B15" s="4" t="s">
        <v>11</v>
      </c>
      <c r="C15" s="105" t="s">
        <v>119</v>
      </c>
      <c r="D15" s="105"/>
      <c r="E15" s="105"/>
      <c r="F15" s="105"/>
      <c r="G15" s="105"/>
      <c r="H15" s="105"/>
      <c r="I15" s="105"/>
      <c r="J15" s="105"/>
      <c r="K15" s="105"/>
      <c r="L15" s="105"/>
      <c r="M15" s="105"/>
    </row>
    <row r="16" spans="2:13" x14ac:dyDescent="0.3">
      <c r="B16" s="4" t="s">
        <v>12</v>
      </c>
      <c r="C16" s="105" t="s">
        <v>120</v>
      </c>
      <c r="D16" s="105"/>
      <c r="E16" s="105"/>
      <c r="F16" s="105"/>
      <c r="G16" s="105"/>
      <c r="H16" s="105"/>
      <c r="I16" s="105"/>
      <c r="J16" s="105"/>
      <c r="K16" s="105"/>
      <c r="L16" s="105"/>
      <c r="M16" s="105"/>
    </row>
    <row r="17" spans="2:13" x14ac:dyDescent="0.3">
      <c r="B17" s="4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2:13" x14ac:dyDescent="0.3">
      <c r="B18" s="4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2:13" x14ac:dyDescent="0.3">
      <c r="B19" s="4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2:13" ht="13.8" customHeight="1" x14ac:dyDescent="0.3">
      <c r="B20" t="s">
        <v>17</v>
      </c>
    </row>
    <row r="21" spans="2:13" x14ac:dyDescent="0.3">
      <c r="B21" s="8" t="s">
        <v>18</v>
      </c>
    </row>
    <row r="35" spans="1:1" x14ac:dyDescent="0.3">
      <c r="A35" s="9"/>
    </row>
  </sheetData>
  <mergeCells count="5">
    <mergeCell ref="C16:M16"/>
    <mergeCell ref="C6:M6"/>
    <mergeCell ref="C7:M7"/>
    <mergeCell ref="C10:M10"/>
    <mergeCell ref="C15:M15"/>
  </mergeCells>
  <hyperlinks>
    <hyperlink ref="B6" location="'Solicitudes y Curses_Reactiva'!B4" display="Tabla 1" xr:uid="{F5C4E945-0895-4050-B83C-A746AA06B97C}"/>
    <hyperlink ref="B7" location="'Solicitudes y Curses_Reactiva'!B28" display="Tabla 2" xr:uid="{C92E444A-4EE2-4AB0-9307-E0F7F0E0B0D4}"/>
    <hyperlink ref="B10" location="Detalle_Reactiva!B2" display="Tabla 3" xr:uid="{6A9831E9-1276-4E73-A218-639DC9AF34E3}"/>
    <hyperlink ref="B8" location="'Solicitudes y Curses_Reactiva'!A44" display="Tabla 3" xr:uid="{55AE1E49-1545-46C4-9247-714604F73185}"/>
    <hyperlink ref="B9" location="'Solicitudes y Curses_Reactiva'!A73" display="Tabla 4" xr:uid="{5E433B00-342B-4D4A-916E-7BEA864DD727}"/>
    <hyperlink ref="B15" location="'Tasas de interes y plazos'!B4" display="Tabla 6" xr:uid="{7FA746EA-DB90-4A87-843E-EBBA637D07E1}"/>
    <hyperlink ref="B16" location="'Tasas de interes y plazos'!B19" display="Tabla 7" xr:uid="{2F5674D8-9AEA-4623-B215-D6EDF1C941F3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7390D-9B8B-4EC3-B695-7FF9EBD5F70E}">
  <dimension ref="A2:AD115"/>
  <sheetViews>
    <sheetView topLeftCell="A100" zoomScale="80" zoomScaleNormal="80" workbookViewId="0">
      <selection activeCell="D29" sqref="D29"/>
    </sheetView>
  </sheetViews>
  <sheetFormatPr baseColWidth="10" defaultColWidth="11.44140625" defaultRowHeight="14.4" x14ac:dyDescent="0.3"/>
  <cols>
    <col min="1" max="1" width="5.6640625" style="8" customWidth="1"/>
    <col min="2" max="2" width="28.6640625" style="8" customWidth="1"/>
    <col min="3" max="3" width="11.44140625" style="8"/>
    <col min="4" max="4" width="18.5546875" style="8" bestFit="1" customWidth="1"/>
    <col min="5" max="5" width="12.6640625" style="8" bestFit="1" customWidth="1"/>
    <col min="6" max="6" width="16.6640625" style="8" bestFit="1" customWidth="1"/>
    <col min="7" max="7" width="8.88671875" style="8" bestFit="1" customWidth="1"/>
    <col min="8" max="8" width="18.5546875" style="8" bestFit="1" customWidth="1"/>
    <col min="9" max="9" width="8.88671875" style="8" bestFit="1" customWidth="1"/>
    <col min="10" max="10" width="18.5546875" style="8" bestFit="1" customWidth="1"/>
    <col min="11" max="11" width="8.88671875" style="8" bestFit="1" customWidth="1"/>
    <col min="12" max="12" width="15.6640625" style="8" bestFit="1" customWidth="1"/>
    <col min="13" max="13" width="9.109375" style="11" bestFit="1" customWidth="1"/>
    <col min="14" max="14" width="19.33203125" style="11" bestFit="1" customWidth="1"/>
    <col min="15" max="15" width="9.5546875" style="8" bestFit="1" customWidth="1"/>
    <col min="16" max="16" width="18.5546875" style="8" bestFit="1" customWidth="1"/>
    <col min="17" max="17" width="8.88671875" style="8" bestFit="1" customWidth="1"/>
    <col min="18" max="18" width="16.6640625" style="8" bestFit="1" customWidth="1"/>
    <col min="19" max="19" width="8.88671875" style="8" bestFit="1" customWidth="1"/>
    <col min="20" max="20" width="16.6640625" style="8" bestFit="1" customWidth="1"/>
    <col min="21" max="21" width="8.88671875" style="8" bestFit="1" customWidth="1"/>
    <col min="22" max="22" width="16.6640625" style="8" bestFit="1" customWidth="1"/>
    <col min="23" max="23" width="9.109375" style="11" bestFit="1" customWidth="1"/>
    <col min="24" max="24" width="19.33203125" style="11" bestFit="1" customWidth="1"/>
    <col min="25" max="16384" width="11.44140625" style="8"/>
  </cols>
  <sheetData>
    <row r="2" spans="2:24" x14ac:dyDescent="0.3">
      <c r="B2" s="10" t="s">
        <v>19</v>
      </c>
    </row>
    <row r="3" spans="2:24" x14ac:dyDescent="0.3">
      <c r="B3" s="10"/>
    </row>
    <row r="4" spans="2:24" x14ac:dyDescent="0.3">
      <c r="B4" s="10" t="s">
        <v>1</v>
      </c>
    </row>
    <row r="5" spans="2:24" x14ac:dyDescent="0.3">
      <c r="B5" s="117" t="s">
        <v>20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2:24" x14ac:dyDescent="0.3">
      <c r="B6" s="119" t="s">
        <v>21</v>
      </c>
      <c r="C6" s="134" t="s">
        <v>22</v>
      </c>
      <c r="D6" s="134"/>
      <c r="E6" s="122" t="s">
        <v>23</v>
      </c>
      <c r="F6" s="121"/>
      <c r="G6" s="134" t="s">
        <v>24</v>
      </c>
      <c r="H6" s="134"/>
      <c r="I6" s="123" t="s">
        <v>25</v>
      </c>
      <c r="J6" s="125"/>
      <c r="K6" s="125"/>
      <c r="L6" s="125"/>
      <c r="M6" s="125"/>
      <c r="N6" s="124"/>
      <c r="O6" s="125" t="s">
        <v>26</v>
      </c>
      <c r="P6" s="124"/>
      <c r="Q6" s="123" t="s">
        <v>27</v>
      </c>
      <c r="R6" s="125"/>
      <c r="S6" s="125"/>
      <c r="T6" s="125"/>
      <c r="U6" s="125"/>
      <c r="V6" s="125"/>
      <c r="W6" s="125"/>
      <c r="X6" s="124"/>
    </row>
    <row r="7" spans="2:24" x14ac:dyDescent="0.3">
      <c r="B7" s="119"/>
      <c r="C7" s="135"/>
      <c r="D7" s="135"/>
      <c r="E7" s="122"/>
      <c r="F7" s="121"/>
      <c r="G7" s="135"/>
      <c r="H7" s="135"/>
      <c r="I7" s="126" t="s">
        <v>28</v>
      </c>
      <c r="J7" s="127"/>
      <c r="K7" s="127" t="s">
        <v>29</v>
      </c>
      <c r="L7" s="127"/>
      <c r="M7" s="128" t="s">
        <v>30</v>
      </c>
      <c r="N7" s="129"/>
      <c r="O7" s="127" t="s">
        <v>31</v>
      </c>
      <c r="P7" s="132"/>
      <c r="Q7" s="126" t="s">
        <v>32</v>
      </c>
      <c r="R7" s="127"/>
      <c r="S7" s="127" t="s">
        <v>33</v>
      </c>
      <c r="T7" s="127"/>
      <c r="U7" s="127" t="s">
        <v>34</v>
      </c>
      <c r="V7" s="127"/>
      <c r="W7" s="128" t="s">
        <v>30</v>
      </c>
      <c r="X7" s="129"/>
    </row>
    <row r="8" spans="2:24" ht="45" customHeight="1" x14ac:dyDescent="0.3">
      <c r="B8" s="119"/>
      <c r="C8" s="135"/>
      <c r="D8" s="135"/>
      <c r="E8" s="136"/>
      <c r="F8" s="137"/>
      <c r="G8" s="135"/>
      <c r="H8" s="135"/>
      <c r="I8" s="126"/>
      <c r="J8" s="127"/>
      <c r="K8" s="127"/>
      <c r="L8" s="127"/>
      <c r="M8" s="130"/>
      <c r="N8" s="131"/>
      <c r="O8" s="127"/>
      <c r="P8" s="132"/>
      <c r="Q8" s="126"/>
      <c r="R8" s="127"/>
      <c r="S8" s="127"/>
      <c r="T8" s="127"/>
      <c r="U8" s="127"/>
      <c r="V8" s="127"/>
      <c r="W8" s="130"/>
      <c r="X8" s="131"/>
    </row>
    <row r="9" spans="2:24" x14ac:dyDescent="0.3">
      <c r="B9" s="133"/>
      <c r="C9" s="12" t="s">
        <v>35</v>
      </c>
      <c r="D9" s="12" t="s">
        <v>36</v>
      </c>
      <c r="E9" s="13" t="s">
        <v>35</v>
      </c>
      <c r="F9" s="14" t="s">
        <v>36</v>
      </c>
      <c r="G9" s="12" t="s">
        <v>35</v>
      </c>
      <c r="H9" s="12" t="s">
        <v>36</v>
      </c>
      <c r="I9" s="13" t="s">
        <v>35</v>
      </c>
      <c r="J9" s="12" t="s">
        <v>36</v>
      </c>
      <c r="K9" s="12" t="s">
        <v>35</v>
      </c>
      <c r="L9" s="12" t="s">
        <v>36</v>
      </c>
      <c r="M9" s="15" t="s">
        <v>35</v>
      </c>
      <c r="N9" s="16" t="s">
        <v>36</v>
      </c>
      <c r="O9" s="12" t="s">
        <v>35</v>
      </c>
      <c r="P9" s="14" t="s">
        <v>36</v>
      </c>
      <c r="Q9" s="13" t="s">
        <v>35</v>
      </c>
      <c r="R9" s="12" t="s">
        <v>36</v>
      </c>
      <c r="S9" s="12" t="s">
        <v>35</v>
      </c>
      <c r="T9" s="12" t="s">
        <v>36</v>
      </c>
      <c r="U9" s="12" t="s">
        <v>35</v>
      </c>
      <c r="V9" s="12" t="s">
        <v>36</v>
      </c>
      <c r="W9" s="15" t="s">
        <v>35</v>
      </c>
      <c r="X9" s="16" t="s">
        <v>36</v>
      </c>
    </row>
    <row r="10" spans="2:24" x14ac:dyDescent="0.3">
      <c r="B10" s="17" t="s">
        <v>37</v>
      </c>
      <c r="C10" s="18">
        <v>26682</v>
      </c>
      <c r="D10" s="18">
        <v>54404743.567480542</v>
      </c>
      <c r="E10" s="19">
        <v>0</v>
      </c>
      <c r="F10" s="20">
        <v>0</v>
      </c>
      <c r="G10" s="18">
        <v>396</v>
      </c>
      <c r="H10" s="18">
        <v>2226770.2808167357</v>
      </c>
      <c r="I10" s="19">
        <v>2461</v>
      </c>
      <c r="J10" s="21">
        <v>9720762.1487019118</v>
      </c>
      <c r="K10" s="21">
        <v>0</v>
      </c>
      <c r="L10" s="21">
        <v>0</v>
      </c>
      <c r="M10" s="22">
        <v>2461</v>
      </c>
      <c r="N10" s="23">
        <v>9720762.1487019118</v>
      </c>
      <c r="O10" s="21">
        <v>22844</v>
      </c>
      <c r="P10" s="20">
        <v>40870258.603939079</v>
      </c>
      <c r="Q10" s="19">
        <v>1</v>
      </c>
      <c r="R10" s="21">
        <v>33596.144775194756</v>
      </c>
      <c r="S10" s="21">
        <v>227</v>
      </c>
      <c r="T10" s="21">
        <v>202769.66617526705</v>
      </c>
      <c r="U10" s="21">
        <v>753</v>
      </c>
      <c r="V10" s="21">
        <v>1350586.723072354</v>
      </c>
      <c r="W10" s="22">
        <v>981</v>
      </c>
      <c r="X10" s="23">
        <v>1586952.5340228158</v>
      </c>
    </row>
    <row r="11" spans="2:24" x14ac:dyDescent="0.3">
      <c r="B11" s="17" t="s">
        <v>38</v>
      </c>
      <c r="C11" s="18">
        <v>1090</v>
      </c>
      <c r="D11" s="18">
        <v>6442231.294506493</v>
      </c>
      <c r="E11" s="19">
        <v>0</v>
      </c>
      <c r="F11" s="20">
        <v>0</v>
      </c>
      <c r="G11" s="18">
        <v>217</v>
      </c>
      <c r="H11" s="18">
        <v>1829024.5157787653</v>
      </c>
      <c r="I11" s="19">
        <v>208</v>
      </c>
      <c r="J11" s="21">
        <v>1153254.8616981104</v>
      </c>
      <c r="K11" s="21">
        <v>0</v>
      </c>
      <c r="L11" s="21">
        <v>0</v>
      </c>
      <c r="M11" s="22">
        <v>208</v>
      </c>
      <c r="N11" s="23">
        <v>1153254.8616981104</v>
      </c>
      <c r="O11" s="21">
        <v>570</v>
      </c>
      <c r="P11" s="20">
        <v>2882702.9575022208</v>
      </c>
      <c r="Q11" s="19">
        <v>0</v>
      </c>
      <c r="R11" s="21">
        <v>0</v>
      </c>
      <c r="S11" s="21">
        <v>5</v>
      </c>
      <c r="T11" s="21">
        <v>48311.256186730061</v>
      </c>
      <c r="U11" s="21">
        <v>90</v>
      </c>
      <c r="V11" s="21">
        <v>528937.70334066625</v>
      </c>
      <c r="W11" s="22">
        <v>95</v>
      </c>
      <c r="X11" s="23">
        <v>577248.95952739636</v>
      </c>
    </row>
    <row r="12" spans="2:24" x14ac:dyDescent="0.3">
      <c r="B12" s="8" t="s">
        <v>39</v>
      </c>
      <c r="C12" s="18">
        <v>149552</v>
      </c>
      <c r="D12" s="18">
        <v>102166416.00429627</v>
      </c>
      <c r="E12" s="19">
        <v>0</v>
      </c>
      <c r="F12" s="20">
        <v>0</v>
      </c>
      <c r="G12" s="18">
        <v>18136</v>
      </c>
      <c r="H12" s="18">
        <v>15059402.505365305</v>
      </c>
      <c r="I12" s="19">
        <v>3859</v>
      </c>
      <c r="J12" s="21">
        <v>3228666.8345913971</v>
      </c>
      <c r="K12" s="21">
        <v>7299</v>
      </c>
      <c r="L12" s="21">
        <v>20479444.077134062</v>
      </c>
      <c r="M12" s="22">
        <v>11158</v>
      </c>
      <c r="N12" s="23">
        <v>23708110.911725458</v>
      </c>
      <c r="O12" s="21">
        <v>98440</v>
      </c>
      <c r="P12" s="20">
        <v>44537415.565933779</v>
      </c>
      <c r="Q12" s="19">
        <v>5539</v>
      </c>
      <c r="R12" s="21">
        <v>4368771.3011652483</v>
      </c>
      <c r="S12" s="21">
        <v>6713</v>
      </c>
      <c r="T12" s="21">
        <v>4127120.999539061</v>
      </c>
      <c r="U12" s="21">
        <v>9566</v>
      </c>
      <c r="V12" s="21">
        <v>10365594.720567426</v>
      </c>
      <c r="W12" s="22">
        <v>21818</v>
      </c>
      <c r="X12" s="23">
        <v>18861487.021271735</v>
      </c>
    </row>
    <row r="13" spans="2:24" x14ac:dyDescent="0.3">
      <c r="B13" s="17" t="s">
        <v>40</v>
      </c>
      <c r="C13" s="18">
        <v>4235</v>
      </c>
      <c r="D13" s="18">
        <v>20265211.871500123</v>
      </c>
      <c r="E13" s="19">
        <v>763</v>
      </c>
      <c r="F13" s="20">
        <v>1573316.8284097062</v>
      </c>
      <c r="G13" s="18">
        <v>89</v>
      </c>
      <c r="H13" s="18">
        <v>359395.34548931441</v>
      </c>
      <c r="I13" s="19">
        <v>229</v>
      </c>
      <c r="J13" s="21">
        <v>1606674.0887717654</v>
      </c>
      <c r="K13" s="21">
        <v>9</v>
      </c>
      <c r="L13" s="21">
        <v>34396.755217145321</v>
      </c>
      <c r="M13" s="22">
        <v>238</v>
      </c>
      <c r="N13" s="23">
        <v>1641070.8439889106</v>
      </c>
      <c r="O13" s="21">
        <v>3092</v>
      </c>
      <c r="P13" s="20">
        <v>15731872.094269438</v>
      </c>
      <c r="Q13" s="19">
        <v>1</v>
      </c>
      <c r="R13" s="21">
        <v>470.81637287957932</v>
      </c>
      <c r="S13" s="21">
        <v>51</v>
      </c>
      <c r="T13" s="21">
        <v>957473.328020663</v>
      </c>
      <c r="U13" s="21">
        <v>1</v>
      </c>
      <c r="V13" s="21">
        <v>1612.6149492093484</v>
      </c>
      <c r="W13" s="22">
        <v>53</v>
      </c>
      <c r="X13" s="23">
        <v>959556.75934275193</v>
      </c>
    </row>
    <row r="14" spans="2:24" x14ac:dyDescent="0.3">
      <c r="B14" s="8" t="s">
        <v>41</v>
      </c>
      <c r="C14" s="18">
        <v>10290</v>
      </c>
      <c r="D14" s="18">
        <v>63052308.469285734</v>
      </c>
      <c r="E14" s="19">
        <v>0</v>
      </c>
      <c r="F14" s="20">
        <v>0</v>
      </c>
      <c r="G14" s="18">
        <v>258</v>
      </c>
      <c r="H14" s="18">
        <v>4837203.4972242862</v>
      </c>
      <c r="I14" s="19">
        <v>1142</v>
      </c>
      <c r="J14" s="21">
        <v>28734405.657624375</v>
      </c>
      <c r="K14" s="21">
        <v>0</v>
      </c>
      <c r="L14" s="21">
        <v>0</v>
      </c>
      <c r="M14" s="22">
        <v>1142</v>
      </c>
      <c r="N14" s="23">
        <v>28734405.657624375</v>
      </c>
      <c r="O14" s="21">
        <v>8772</v>
      </c>
      <c r="P14" s="20">
        <v>27971583.194066115</v>
      </c>
      <c r="Q14" s="19">
        <v>0</v>
      </c>
      <c r="R14" s="21">
        <v>0</v>
      </c>
      <c r="S14" s="21">
        <v>0</v>
      </c>
      <c r="T14" s="21">
        <v>0</v>
      </c>
      <c r="U14" s="21">
        <v>118</v>
      </c>
      <c r="V14" s="21">
        <v>1509116.1203709552</v>
      </c>
      <c r="W14" s="22">
        <v>118</v>
      </c>
      <c r="X14" s="23">
        <v>1509116.1203709552</v>
      </c>
    </row>
    <row r="15" spans="2:24" x14ac:dyDescent="0.3">
      <c r="B15" s="8" t="s">
        <v>42</v>
      </c>
      <c r="C15" s="18">
        <v>1686</v>
      </c>
      <c r="D15" s="18">
        <v>9022092.177574439</v>
      </c>
      <c r="E15" s="19">
        <v>996</v>
      </c>
      <c r="F15" s="20">
        <v>3977686.8232896538</v>
      </c>
      <c r="G15" s="18">
        <v>67</v>
      </c>
      <c r="H15" s="18">
        <v>246348.88947943447</v>
      </c>
      <c r="I15" s="19">
        <v>35</v>
      </c>
      <c r="J15" s="21">
        <v>306534.55296297837</v>
      </c>
      <c r="K15" s="21">
        <v>6</v>
      </c>
      <c r="L15" s="21">
        <v>37776.069600461211</v>
      </c>
      <c r="M15" s="22">
        <v>41</v>
      </c>
      <c r="N15" s="23">
        <v>344310.6225634396</v>
      </c>
      <c r="O15" s="21">
        <v>561</v>
      </c>
      <c r="P15" s="20">
        <v>4307900.7978076497</v>
      </c>
      <c r="Q15" s="19">
        <v>1</v>
      </c>
      <c r="R15" s="21">
        <v>1007.8843432558427</v>
      </c>
      <c r="S15" s="21">
        <v>3</v>
      </c>
      <c r="T15" s="21">
        <v>2698.6361980989959</v>
      </c>
      <c r="U15" s="21">
        <v>17</v>
      </c>
      <c r="V15" s="21">
        <v>142138.52389290623</v>
      </c>
      <c r="W15" s="22">
        <v>21</v>
      </c>
      <c r="X15" s="23">
        <v>145845.04443426107</v>
      </c>
    </row>
    <row r="16" spans="2:24" x14ac:dyDescent="0.3">
      <c r="B16" s="8" t="s">
        <v>43</v>
      </c>
      <c r="C16" s="18">
        <v>18830</v>
      </c>
      <c r="D16" s="18">
        <v>59811036.224908717</v>
      </c>
      <c r="E16" s="19">
        <v>0</v>
      </c>
      <c r="F16" s="20">
        <v>0</v>
      </c>
      <c r="G16" s="18">
        <v>0</v>
      </c>
      <c r="H16" s="18">
        <v>0</v>
      </c>
      <c r="I16" s="19">
        <v>5977</v>
      </c>
      <c r="J16" s="21">
        <v>24489748.721834671</v>
      </c>
      <c r="K16" s="21">
        <v>0</v>
      </c>
      <c r="L16" s="21">
        <v>0</v>
      </c>
      <c r="M16" s="22">
        <v>5977</v>
      </c>
      <c r="N16" s="23">
        <v>24489748.721834671</v>
      </c>
      <c r="O16" s="21">
        <v>10485</v>
      </c>
      <c r="P16" s="20">
        <v>30351266.023647655</v>
      </c>
      <c r="Q16" s="19">
        <v>0</v>
      </c>
      <c r="R16" s="21">
        <v>0</v>
      </c>
      <c r="S16" s="21">
        <v>14</v>
      </c>
      <c r="T16" s="21">
        <v>27785.46136913697</v>
      </c>
      <c r="U16" s="21">
        <v>2354</v>
      </c>
      <c r="V16" s="21">
        <v>4942236.018057256</v>
      </c>
      <c r="W16" s="22">
        <v>2368</v>
      </c>
      <c r="X16" s="23">
        <v>4970021.4794263933</v>
      </c>
    </row>
    <row r="17" spans="2:24" x14ac:dyDescent="0.3">
      <c r="B17" s="8" t="s">
        <v>44</v>
      </c>
      <c r="C17" s="18">
        <v>11649</v>
      </c>
      <c r="D17" s="18">
        <v>28392663.681022074</v>
      </c>
      <c r="E17" s="19">
        <v>0</v>
      </c>
      <c r="F17" s="20">
        <v>0</v>
      </c>
      <c r="G17" s="18">
        <v>689</v>
      </c>
      <c r="H17" s="18">
        <v>1324473.5137065551</v>
      </c>
      <c r="I17" s="19">
        <v>1859</v>
      </c>
      <c r="J17" s="21">
        <v>3218432.9526442182</v>
      </c>
      <c r="K17" s="21">
        <v>163</v>
      </c>
      <c r="L17" s="21">
        <v>349461.0529300542</v>
      </c>
      <c r="M17" s="22">
        <v>2022</v>
      </c>
      <c r="N17" s="23">
        <v>3567894.0055742725</v>
      </c>
      <c r="O17" s="21">
        <v>6007</v>
      </c>
      <c r="P17" s="20">
        <v>18196895.261230182</v>
      </c>
      <c r="Q17" s="19">
        <v>0</v>
      </c>
      <c r="R17" s="21">
        <v>0</v>
      </c>
      <c r="S17" s="21">
        <v>49</v>
      </c>
      <c r="T17" s="21">
        <v>79275.922718116257</v>
      </c>
      <c r="U17" s="21">
        <v>2882</v>
      </c>
      <c r="V17" s="21">
        <v>5224124.9777929485</v>
      </c>
      <c r="W17" s="22">
        <v>2931</v>
      </c>
      <c r="X17" s="23">
        <v>5303400.9005110646</v>
      </c>
    </row>
    <row r="18" spans="2:24" x14ac:dyDescent="0.3">
      <c r="B18" s="8" t="s">
        <v>45</v>
      </c>
      <c r="C18" s="18">
        <v>402</v>
      </c>
      <c r="D18" s="18">
        <v>3821391.0272088456</v>
      </c>
      <c r="E18" s="19">
        <v>30</v>
      </c>
      <c r="F18" s="20">
        <v>186885.27454097586</v>
      </c>
      <c r="G18" s="18">
        <v>11</v>
      </c>
      <c r="H18" s="18">
        <v>125817.56218310437</v>
      </c>
      <c r="I18" s="19">
        <v>61</v>
      </c>
      <c r="J18" s="21">
        <v>649066.67877247755</v>
      </c>
      <c r="K18" s="21">
        <v>30</v>
      </c>
      <c r="L18" s="21">
        <v>514207.2788735347</v>
      </c>
      <c r="M18" s="22">
        <v>91</v>
      </c>
      <c r="N18" s="23">
        <v>1163273.9576460123</v>
      </c>
      <c r="O18" s="21">
        <v>187</v>
      </c>
      <c r="P18" s="20">
        <v>1598007.5192539506</v>
      </c>
      <c r="Q18" s="19">
        <v>28</v>
      </c>
      <c r="R18" s="21">
        <v>343429.87073547335</v>
      </c>
      <c r="S18" s="21">
        <v>0</v>
      </c>
      <c r="T18" s="21">
        <v>0</v>
      </c>
      <c r="U18" s="21">
        <v>55</v>
      </c>
      <c r="V18" s="21">
        <v>403976.84284932935</v>
      </c>
      <c r="W18" s="22">
        <v>83</v>
      </c>
      <c r="X18" s="23">
        <v>747406.7135848027</v>
      </c>
    </row>
    <row r="19" spans="2:24" x14ac:dyDescent="0.3">
      <c r="B19" s="8" t="s">
        <v>46</v>
      </c>
      <c r="C19" s="18">
        <v>0</v>
      </c>
      <c r="D19" s="18">
        <v>0</v>
      </c>
      <c r="E19" s="19">
        <v>0</v>
      </c>
      <c r="F19" s="20">
        <v>0</v>
      </c>
      <c r="G19" s="18">
        <v>0</v>
      </c>
      <c r="H19" s="18">
        <v>0</v>
      </c>
      <c r="I19" s="19">
        <v>0</v>
      </c>
      <c r="J19" s="18">
        <v>0</v>
      </c>
      <c r="K19" s="18">
        <v>0</v>
      </c>
      <c r="L19" s="18">
        <v>0</v>
      </c>
      <c r="M19" s="24">
        <v>0</v>
      </c>
      <c r="N19" s="23">
        <v>0</v>
      </c>
      <c r="O19" s="18">
        <v>0</v>
      </c>
      <c r="P19" s="20">
        <v>0</v>
      </c>
      <c r="Q19" s="19">
        <v>0</v>
      </c>
      <c r="R19" s="18">
        <v>0</v>
      </c>
      <c r="S19" s="18">
        <v>0</v>
      </c>
      <c r="T19" s="18">
        <v>0</v>
      </c>
      <c r="U19" s="18">
        <v>0</v>
      </c>
      <c r="V19" s="18">
        <v>0</v>
      </c>
      <c r="W19" s="24">
        <v>0</v>
      </c>
      <c r="X19" s="23">
        <v>0</v>
      </c>
    </row>
    <row r="20" spans="2:24" x14ac:dyDescent="0.3">
      <c r="B20" s="8" t="s">
        <v>47</v>
      </c>
      <c r="C20" s="18">
        <v>124</v>
      </c>
      <c r="D20" s="18">
        <v>1178622.2826766183</v>
      </c>
      <c r="E20" s="19">
        <v>0</v>
      </c>
      <c r="F20" s="20">
        <v>0</v>
      </c>
      <c r="G20" s="18">
        <v>1</v>
      </c>
      <c r="H20" s="18">
        <v>4367.4988207753186</v>
      </c>
      <c r="I20" s="19">
        <v>31</v>
      </c>
      <c r="J20" s="21">
        <v>335368.8493857953</v>
      </c>
      <c r="K20" s="21">
        <v>6</v>
      </c>
      <c r="L20" s="21">
        <v>65982.469296483294</v>
      </c>
      <c r="M20" s="22">
        <v>37</v>
      </c>
      <c r="N20" s="23">
        <v>401351.31868227856</v>
      </c>
      <c r="O20" s="21">
        <v>84</v>
      </c>
      <c r="P20" s="20">
        <v>762824.62174100603</v>
      </c>
      <c r="Q20" s="19">
        <v>0</v>
      </c>
      <c r="R20" s="21">
        <v>0</v>
      </c>
      <c r="S20" s="21">
        <v>0</v>
      </c>
      <c r="T20" s="21">
        <v>0</v>
      </c>
      <c r="U20" s="21">
        <v>2</v>
      </c>
      <c r="V20" s="21">
        <v>10078.843432558428</v>
      </c>
      <c r="W20" s="22">
        <v>2</v>
      </c>
      <c r="X20" s="23">
        <v>10078.843432558428</v>
      </c>
    </row>
    <row r="21" spans="2:24" x14ac:dyDescent="0.3">
      <c r="B21" s="8" t="s">
        <v>48</v>
      </c>
      <c r="C21" s="18">
        <v>206</v>
      </c>
      <c r="D21" s="18">
        <v>95292.013322887171</v>
      </c>
      <c r="E21" s="19">
        <v>2</v>
      </c>
      <c r="F21" s="20">
        <v>1463.9520085791116</v>
      </c>
      <c r="G21" s="18">
        <v>1</v>
      </c>
      <c r="H21" s="18">
        <v>64.336617244497958</v>
      </c>
      <c r="I21" s="19">
        <v>9</v>
      </c>
      <c r="J21" s="21">
        <v>1149.2569204698623</v>
      </c>
      <c r="K21" s="21">
        <v>6</v>
      </c>
      <c r="L21" s="21">
        <v>713.42135747238729</v>
      </c>
      <c r="M21" s="22">
        <v>15</v>
      </c>
      <c r="N21" s="23">
        <v>1862.6782779422497</v>
      </c>
      <c r="O21" s="21">
        <v>148</v>
      </c>
      <c r="P21" s="20">
        <v>55358.68772786585</v>
      </c>
      <c r="Q21" s="19">
        <v>11</v>
      </c>
      <c r="R21" s="21">
        <v>7679.5075611483435</v>
      </c>
      <c r="S21" s="21">
        <v>0</v>
      </c>
      <c r="T21" s="21">
        <v>0</v>
      </c>
      <c r="U21" s="21">
        <v>29</v>
      </c>
      <c r="V21" s="21">
        <v>28862.851130107119</v>
      </c>
      <c r="W21" s="22">
        <v>40</v>
      </c>
      <c r="X21" s="23">
        <v>36542.35869125546</v>
      </c>
    </row>
    <row r="22" spans="2:24" x14ac:dyDescent="0.3">
      <c r="B22" s="25" t="s">
        <v>49</v>
      </c>
      <c r="C22" s="26">
        <v>0</v>
      </c>
      <c r="D22" s="26">
        <v>0</v>
      </c>
      <c r="E22" s="27">
        <v>0</v>
      </c>
      <c r="F22" s="28">
        <v>0</v>
      </c>
      <c r="G22" s="26">
        <v>0</v>
      </c>
      <c r="H22" s="26">
        <v>0</v>
      </c>
      <c r="I22" s="27">
        <v>0</v>
      </c>
      <c r="J22" s="26">
        <v>0</v>
      </c>
      <c r="K22" s="26">
        <v>0</v>
      </c>
      <c r="L22" s="26">
        <v>0</v>
      </c>
      <c r="M22" s="29">
        <v>0</v>
      </c>
      <c r="N22" s="30">
        <v>0</v>
      </c>
      <c r="O22" s="26">
        <v>0</v>
      </c>
      <c r="P22" s="28">
        <v>0</v>
      </c>
      <c r="Q22" s="27">
        <v>0</v>
      </c>
      <c r="R22" s="26">
        <v>0</v>
      </c>
      <c r="S22" s="26">
        <v>0</v>
      </c>
      <c r="T22" s="26">
        <v>0</v>
      </c>
      <c r="U22" s="26">
        <v>0</v>
      </c>
      <c r="V22" s="26">
        <v>0</v>
      </c>
      <c r="W22" s="29">
        <v>0</v>
      </c>
      <c r="X22" s="30">
        <v>0</v>
      </c>
    </row>
    <row r="23" spans="2:24" x14ac:dyDescent="0.3">
      <c r="B23" s="31" t="s">
        <v>30</v>
      </c>
      <c r="C23" s="32">
        <v>224746</v>
      </c>
      <c r="D23" s="32">
        <v>348652008.61378276</v>
      </c>
      <c r="E23" s="33">
        <v>1791</v>
      </c>
      <c r="F23" s="34">
        <v>5739352.8782489151</v>
      </c>
      <c r="G23" s="32">
        <v>19865</v>
      </c>
      <c r="H23" s="32">
        <v>26012867.94548152</v>
      </c>
      <c r="I23" s="33">
        <v>15871</v>
      </c>
      <c r="J23" s="32">
        <v>73444064.603908181</v>
      </c>
      <c r="K23" s="32">
        <v>7519</v>
      </c>
      <c r="L23" s="32">
        <v>21481981.12440921</v>
      </c>
      <c r="M23" s="35">
        <v>23390</v>
      </c>
      <c r="N23" s="36">
        <v>94926045.72831738</v>
      </c>
      <c r="O23" s="32">
        <v>151190</v>
      </c>
      <c r="P23" s="34">
        <v>187266085.32711893</v>
      </c>
      <c r="Q23" s="33">
        <v>5581</v>
      </c>
      <c r="R23" s="32">
        <v>4754955.5249532005</v>
      </c>
      <c r="S23" s="32">
        <v>7062</v>
      </c>
      <c r="T23" s="32">
        <v>5445435.2702070735</v>
      </c>
      <c r="U23" s="32">
        <v>15867</v>
      </c>
      <c r="V23" s="32">
        <v>24507265.939455714</v>
      </c>
      <c r="W23" s="35">
        <v>28510</v>
      </c>
      <c r="X23" s="36">
        <v>34707656.734615989</v>
      </c>
    </row>
    <row r="24" spans="2:24" s="9" customFormat="1" x14ac:dyDescent="0.3">
      <c r="B24" s="9" t="s">
        <v>50</v>
      </c>
      <c r="D24" s="37">
        <v>13228.474958613129</v>
      </c>
      <c r="E24" s="38"/>
      <c r="F24" s="39">
        <v>217.76121735372851</v>
      </c>
      <c r="H24" s="37">
        <v>986.97430021032505</v>
      </c>
      <c r="I24" s="38"/>
      <c r="J24" s="37">
        <v>2786.5979414098151</v>
      </c>
      <c r="L24" s="37">
        <v>815.06442626131275</v>
      </c>
      <c r="N24" s="39">
        <v>3601.6623676711283</v>
      </c>
      <c r="P24" s="37">
        <v>7105.2070808272783</v>
      </c>
      <c r="Q24" s="38"/>
      <c r="R24" s="37">
        <v>180.41143758572341</v>
      </c>
      <c r="T24" s="37">
        <v>206.60946253282344</v>
      </c>
      <c r="V24" s="37">
        <v>929.84909243212235</v>
      </c>
      <c r="X24" s="39">
        <v>1316.8699925506692</v>
      </c>
    </row>
    <row r="25" spans="2:24" s="9" customFormat="1" x14ac:dyDescent="0.3">
      <c r="D25" s="37"/>
      <c r="F25" s="40"/>
      <c r="H25" s="37"/>
      <c r="J25" s="37"/>
      <c r="L25" s="37"/>
      <c r="N25" s="40"/>
      <c r="P25" s="37"/>
      <c r="R25" s="37"/>
      <c r="T25" s="37"/>
      <c r="V25" s="37"/>
      <c r="X25" s="40"/>
    </row>
    <row r="26" spans="2:24" x14ac:dyDescent="0.3">
      <c r="B26" s="8" t="s">
        <v>51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P26" s="42"/>
    </row>
    <row r="27" spans="2:24" x14ac:dyDescent="0.3">
      <c r="B27" s="43"/>
      <c r="C27" s="41"/>
      <c r="D27" s="41"/>
      <c r="E27" s="41"/>
      <c r="F27" s="41"/>
      <c r="G27" s="41"/>
      <c r="H27" s="41"/>
      <c r="I27" s="41"/>
      <c r="J27" s="41"/>
      <c r="K27" s="41"/>
      <c r="L27" s="41"/>
    </row>
    <row r="29" spans="2:24" x14ac:dyDescent="0.3">
      <c r="B29" s="10" t="s">
        <v>3</v>
      </c>
    </row>
    <row r="30" spans="2:24" x14ac:dyDescent="0.3">
      <c r="B30" s="117" t="s">
        <v>52</v>
      </c>
      <c r="C30" s="117"/>
      <c r="D30" s="117"/>
      <c r="E30" s="117"/>
      <c r="F30" s="117"/>
      <c r="G30" s="117"/>
      <c r="H30" s="117"/>
      <c r="I30" s="117"/>
      <c r="J30" s="117"/>
      <c r="K30" s="117"/>
      <c r="L30" s="117"/>
    </row>
    <row r="31" spans="2:24" ht="15" customHeight="1" x14ac:dyDescent="0.3">
      <c r="B31" s="119" t="s">
        <v>53</v>
      </c>
      <c r="C31" s="134" t="s">
        <v>22</v>
      </c>
      <c r="D31" s="134"/>
      <c r="E31" s="122" t="s">
        <v>23</v>
      </c>
      <c r="F31" s="120"/>
      <c r="G31" s="136" t="s">
        <v>24</v>
      </c>
      <c r="H31" s="137"/>
      <c r="I31" s="123" t="s">
        <v>25</v>
      </c>
      <c r="J31" s="125"/>
      <c r="K31" s="125"/>
      <c r="L31" s="125"/>
      <c r="M31" s="125"/>
      <c r="N31" s="124"/>
      <c r="O31" s="123" t="s">
        <v>26</v>
      </c>
      <c r="P31" s="124"/>
      <c r="Q31" s="123" t="s">
        <v>27</v>
      </c>
      <c r="R31" s="125"/>
      <c r="S31" s="125"/>
      <c r="T31" s="125"/>
      <c r="U31" s="125"/>
      <c r="V31" s="125"/>
      <c r="W31" s="125"/>
      <c r="X31" s="124"/>
    </row>
    <row r="32" spans="2:24" ht="15" customHeight="1" x14ac:dyDescent="0.3">
      <c r="B32" s="119"/>
      <c r="C32" s="135"/>
      <c r="D32" s="135"/>
      <c r="E32" s="122"/>
      <c r="F32" s="120"/>
      <c r="G32" s="138"/>
      <c r="H32" s="139"/>
      <c r="I32" s="126" t="s">
        <v>28</v>
      </c>
      <c r="J32" s="127"/>
      <c r="K32" s="127" t="s">
        <v>29</v>
      </c>
      <c r="L32" s="127"/>
      <c r="M32" s="128" t="s">
        <v>30</v>
      </c>
      <c r="N32" s="129"/>
      <c r="O32" s="126" t="s">
        <v>31</v>
      </c>
      <c r="P32" s="132"/>
      <c r="Q32" s="126" t="s">
        <v>32</v>
      </c>
      <c r="R32" s="127"/>
      <c r="S32" s="127" t="s">
        <v>33</v>
      </c>
      <c r="T32" s="127"/>
      <c r="U32" s="127" t="s">
        <v>34</v>
      </c>
      <c r="V32" s="127"/>
      <c r="W32" s="128" t="s">
        <v>30</v>
      </c>
      <c r="X32" s="129"/>
    </row>
    <row r="33" spans="1:30" ht="45" customHeight="1" x14ac:dyDescent="0.3">
      <c r="B33" s="119"/>
      <c r="C33" s="135"/>
      <c r="D33" s="135"/>
      <c r="E33" s="136"/>
      <c r="F33" s="134"/>
      <c r="G33" s="138"/>
      <c r="H33" s="139"/>
      <c r="I33" s="126"/>
      <c r="J33" s="127"/>
      <c r="K33" s="127"/>
      <c r="L33" s="127"/>
      <c r="M33" s="130"/>
      <c r="N33" s="131"/>
      <c r="O33" s="126"/>
      <c r="P33" s="132"/>
      <c r="Q33" s="126"/>
      <c r="R33" s="127"/>
      <c r="S33" s="127"/>
      <c r="T33" s="127"/>
      <c r="U33" s="127"/>
      <c r="V33" s="127"/>
      <c r="W33" s="130"/>
      <c r="X33" s="131"/>
    </row>
    <row r="34" spans="1:30" x14ac:dyDescent="0.3">
      <c r="B34" s="133"/>
      <c r="C34" s="12" t="s">
        <v>35</v>
      </c>
      <c r="D34" s="12" t="s">
        <v>36</v>
      </c>
      <c r="E34" s="13" t="s">
        <v>35</v>
      </c>
      <c r="F34" s="12" t="s">
        <v>36</v>
      </c>
      <c r="G34" s="13" t="s">
        <v>35</v>
      </c>
      <c r="H34" s="14" t="s">
        <v>36</v>
      </c>
      <c r="I34" s="13" t="s">
        <v>35</v>
      </c>
      <c r="J34" s="12" t="s">
        <v>36</v>
      </c>
      <c r="K34" s="12" t="s">
        <v>35</v>
      </c>
      <c r="L34" s="12" t="s">
        <v>36</v>
      </c>
      <c r="M34" s="15" t="s">
        <v>35</v>
      </c>
      <c r="N34" s="16" t="s">
        <v>36</v>
      </c>
      <c r="O34" s="13" t="s">
        <v>35</v>
      </c>
      <c r="P34" s="14" t="s">
        <v>36</v>
      </c>
      <c r="Q34" s="13" t="s">
        <v>35</v>
      </c>
      <c r="R34" s="12" t="s">
        <v>36</v>
      </c>
      <c r="S34" s="12" t="s">
        <v>35</v>
      </c>
      <c r="T34" s="12" t="s">
        <v>36</v>
      </c>
      <c r="U34" s="12" t="s">
        <v>35</v>
      </c>
      <c r="V34" s="12" t="s">
        <v>36</v>
      </c>
      <c r="W34" s="15" t="s">
        <v>35</v>
      </c>
      <c r="X34" s="16" t="s">
        <v>36</v>
      </c>
    </row>
    <row r="35" spans="1:30" x14ac:dyDescent="0.3">
      <c r="B35" s="8" t="s">
        <v>54</v>
      </c>
      <c r="C35" s="18">
        <v>199839</v>
      </c>
      <c r="D35" s="18">
        <v>124742917.93798958</v>
      </c>
      <c r="E35" s="19">
        <v>1584</v>
      </c>
      <c r="F35" s="21">
        <v>3764045.7858339841</v>
      </c>
      <c r="G35" s="19">
        <v>18853</v>
      </c>
      <c r="H35" s="20">
        <v>16637827.748332623</v>
      </c>
      <c r="I35" s="19">
        <v>12176</v>
      </c>
      <c r="J35" s="21">
        <v>21035613.705312088</v>
      </c>
      <c r="K35" s="21">
        <v>6314</v>
      </c>
      <c r="L35" s="21">
        <v>4296104.4088892713</v>
      </c>
      <c r="M35" s="22">
        <v>18490</v>
      </c>
      <c r="N35" s="23">
        <v>25331718.114201359</v>
      </c>
      <c r="O35" s="19">
        <v>134303</v>
      </c>
      <c r="P35" s="20">
        <v>59874300.522050492</v>
      </c>
      <c r="Q35" s="19">
        <v>5465</v>
      </c>
      <c r="R35" s="21">
        <v>4073588.5999545781</v>
      </c>
      <c r="S35" s="21">
        <v>6862</v>
      </c>
      <c r="T35" s="21">
        <v>2924687.7407331755</v>
      </c>
      <c r="U35" s="21">
        <v>14282</v>
      </c>
      <c r="V35" s="21">
        <v>12136749.426883366</v>
      </c>
      <c r="W35" s="22">
        <v>26609</v>
      </c>
      <c r="X35" s="23">
        <v>19135025.767571121</v>
      </c>
    </row>
    <row r="36" spans="1:30" x14ac:dyDescent="0.3">
      <c r="B36" s="8" t="s">
        <v>55</v>
      </c>
      <c r="C36" s="18">
        <v>16114</v>
      </c>
      <c r="D36" s="18">
        <v>77959708.713798478</v>
      </c>
      <c r="E36" s="19">
        <v>129</v>
      </c>
      <c r="F36" s="21">
        <v>962465.92094423983</v>
      </c>
      <c r="G36" s="19">
        <v>724</v>
      </c>
      <c r="H36" s="20">
        <v>4802745.4953953121</v>
      </c>
      <c r="I36" s="19">
        <v>2238</v>
      </c>
      <c r="J36" s="21">
        <v>22463112.000811685</v>
      </c>
      <c r="K36" s="21">
        <v>475</v>
      </c>
      <c r="L36" s="21">
        <v>2360038.571162682</v>
      </c>
      <c r="M36" s="22">
        <v>2713</v>
      </c>
      <c r="N36" s="23">
        <v>24823150.571974367</v>
      </c>
      <c r="O36" s="19">
        <v>11217</v>
      </c>
      <c r="P36" s="20">
        <v>41224860.341934845</v>
      </c>
      <c r="Q36" s="19">
        <v>93</v>
      </c>
      <c r="R36" s="21">
        <v>349750.88280589628</v>
      </c>
      <c r="S36" s="21">
        <v>106</v>
      </c>
      <c r="T36" s="21">
        <v>333133.26250146143</v>
      </c>
      <c r="U36" s="21">
        <v>1132</v>
      </c>
      <c r="V36" s="21">
        <v>5463602.238242357</v>
      </c>
      <c r="W36" s="22">
        <v>1331</v>
      </c>
      <c r="X36" s="23">
        <v>6146486.3835497145</v>
      </c>
    </row>
    <row r="37" spans="1:30" x14ac:dyDescent="0.3">
      <c r="B37" s="8" t="s">
        <v>56</v>
      </c>
      <c r="C37" s="18">
        <v>7694</v>
      </c>
      <c r="D37" s="18">
        <v>108010715.61293478</v>
      </c>
      <c r="E37" s="19">
        <v>65</v>
      </c>
      <c r="F37" s="21">
        <v>859197.5498667577</v>
      </c>
      <c r="G37" s="19">
        <v>266</v>
      </c>
      <c r="H37" s="20">
        <v>3771897.0544580068</v>
      </c>
      <c r="I37" s="19">
        <v>1225</v>
      </c>
      <c r="J37" s="21">
        <v>22158119.384437997</v>
      </c>
      <c r="K37" s="21">
        <v>620</v>
      </c>
      <c r="L37" s="21">
        <v>10147766.148759698</v>
      </c>
      <c r="M37" s="22">
        <v>1845</v>
      </c>
      <c r="N37" s="23">
        <v>32305885.533197694</v>
      </c>
      <c r="O37" s="19">
        <v>5010</v>
      </c>
      <c r="P37" s="20">
        <v>64113891.78604497</v>
      </c>
      <c r="Q37" s="19">
        <v>20</v>
      </c>
      <c r="R37" s="21">
        <v>288504.16803850926</v>
      </c>
      <c r="S37" s="21">
        <v>70</v>
      </c>
      <c r="T37" s="21">
        <v>1005573.0104363065</v>
      </c>
      <c r="U37" s="21">
        <v>418</v>
      </c>
      <c r="V37" s="21">
        <v>5665766.5108925421</v>
      </c>
      <c r="W37" s="22">
        <v>508</v>
      </c>
      <c r="X37" s="23">
        <v>6959843.6893673576</v>
      </c>
    </row>
    <row r="38" spans="1:30" x14ac:dyDescent="0.3">
      <c r="B38" s="25" t="s">
        <v>57</v>
      </c>
      <c r="C38" s="26">
        <v>1099</v>
      </c>
      <c r="D38" s="26">
        <v>37938666.34905991</v>
      </c>
      <c r="E38" s="27">
        <v>13</v>
      </c>
      <c r="F38" s="26">
        <v>153643.62160393372</v>
      </c>
      <c r="G38" s="27">
        <v>22</v>
      </c>
      <c r="H38" s="28">
        <v>800397.64729557757</v>
      </c>
      <c r="I38" s="27">
        <v>232</v>
      </c>
      <c r="J38" s="26">
        <v>7787219.5133464048</v>
      </c>
      <c r="K38" s="26">
        <v>110</v>
      </c>
      <c r="L38" s="26">
        <v>4678071.9955975609</v>
      </c>
      <c r="M38" s="29">
        <v>342</v>
      </c>
      <c r="N38" s="30">
        <v>12465291.508943966</v>
      </c>
      <c r="O38" s="27">
        <v>660</v>
      </c>
      <c r="P38" s="28">
        <v>22053032.677088641</v>
      </c>
      <c r="Q38" s="27">
        <v>3</v>
      </c>
      <c r="R38" s="26">
        <v>43111.874154217054</v>
      </c>
      <c r="S38" s="26">
        <v>24</v>
      </c>
      <c r="T38" s="26">
        <v>1182041.2565361299</v>
      </c>
      <c r="U38" s="26">
        <v>35</v>
      </c>
      <c r="V38" s="26">
        <v>1241147.7634374499</v>
      </c>
      <c r="W38" s="29">
        <v>62</v>
      </c>
      <c r="X38" s="30">
        <v>2466300.8941277969</v>
      </c>
    </row>
    <row r="39" spans="1:30" x14ac:dyDescent="0.3">
      <c r="B39" s="31" t="s">
        <v>30</v>
      </c>
      <c r="C39" s="32">
        <f>+SUM(C35:C38)</f>
        <v>224746</v>
      </c>
      <c r="D39" s="32">
        <f t="shared" ref="D39:X39" si="0">+SUM(D35:D38)</f>
        <v>348652008.61378276</v>
      </c>
      <c r="E39" s="33">
        <f t="shared" si="0"/>
        <v>1791</v>
      </c>
      <c r="F39" s="34">
        <f t="shared" si="0"/>
        <v>5739352.8782489151</v>
      </c>
      <c r="G39" s="32">
        <f t="shared" si="0"/>
        <v>19865</v>
      </c>
      <c r="H39" s="32">
        <f t="shared" si="0"/>
        <v>26012867.945481524</v>
      </c>
      <c r="I39" s="33">
        <f t="shared" si="0"/>
        <v>15871</v>
      </c>
      <c r="J39" s="32">
        <f t="shared" si="0"/>
        <v>73444064.603908166</v>
      </c>
      <c r="K39" s="32">
        <f t="shared" si="0"/>
        <v>7519</v>
      </c>
      <c r="L39" s="32">
        <f t="shared" si="0"/>
        <v>21481981.12440921</v>
      </c>
      <c r="M39" s="35">
        <f t="shared" si="0"/>
        <v>23390</v>
      </c>
      <c r="N39" s="36">
        <f t="shared" si="0"/>
        <v>94926045.72831738</v>
      </c>
      <c r="O39" s="32">
        <f t="shared" si="0"/>
        <v>151190</v>
      </c>
      <c r="P39" s="34">
        <f t="shared" si="0"/>
        <v>187266085.32711896</v>
      </c>
      <c r="Q39" s="33">
        <f t="shared" si="0"/>
        <v>5581</v>
      </c>
      <c r="R39" s="32">
        <f t="shared" si="0"/>
        <v>4754955.5249531996</v>
      </c>
      <c r="S39" s="32">
        <f t="shared" si="0"/>
        <v>7062</v>
      </c>
      <c r="T39" s="32">
        <f t="shared" si="0"/>
        <v>5445435.2702070735</v>
      </c>
      <c r="U39" s="32">
        <f t="shared" si="0"/>
        <v>15867</v>
      </c>
      <c r="V39" s="32">
        <f t="shared" si="0"/>
        <v>24507265.939455718</v>
      </c>
      <c r="W39" s="35">
        <f t="shared" si="0"/>
        <v>28510</v>
      </c>
      <c r="X39" s="36">
        <f t="shared" si="0"/>
        <v>34707656.734615989</v>
      </c>
    </row>
    <row r="40" spans="1:30" s="9" customFormat="1" x14ac:dyDescent="0.3">
      <c r="B40" s="9" t="s">
        <v>50</v>
      </c>
      <c r="D40" s="37">
        <v>13228.474958613129</v>
      </c>
      <c r="E40" s="38"/>
      <c r="F40" s="39">
        <v>217.76121735372851</v>
      </c>
      <c r="H40" s="37">
        <v>986.97430021032505</v>
      </c>
      <c r="I40" s="38"/>
      <c r="J40" s="37">
        <v>2786.5979414098151</v>
      </c>
      <c r="L40" s="37">
        <v>815.06442626131275</v>
      </c>
      <c r="N40" s="39">
        <v>3601.6623676711283</v>
      </c>
      <c r="P40" s="37">
        <v>7105.2070808272783</v>
      </c>
      <c r="Q40" s="38"/>
      <c r="R40" s="37">
        <v>180.41143758572341</v>
      </c>
      <c r="T40" s="37">
        <v>206.60946253282344</v>
      </c>
      <c r="V40" s="37">
        <v>929.84909243212235</v>
      </c>
      <c r="X40" s="39">
        <v>1316.8699925506692</v>
      </c>
    </row>
    <row r="41" spans="1:30" s="9" customFormat="1" x14ac:dyDescent="0.3">
      <c r="D41" s="37"/>
      <c r="F41" s="40"/>
      <c r="H41" s="37"/>
      <c r="J41" s="37"/>
      <c r="L41" s="37"/>
      <c r="N41" s="40"/>
      <c r="P41" s="37"/>
      <c r="R41" s="37"/>
      <c r="T41" s="37"/>
      <c r="V41" s="37"/>
      <c r="X41" s="40"/>
    </row>
    <row r="42" spans="1:30" x14ac:dyDescent="0.3">
      <c r="B42" s="8" t="s">
        <v>51</v>
      </c>
      <c r="C42" s="41"/>
      <c r="D42" s="41"/>
      <c r="E42" s="41"/>
      <c r="F42" s="41"/>
      <c r="G42" s="41"/>
      <c r="H42" s="41"/>
      <c r="I42" s="41"/>
      <c r="J42" s="41"/>
      <c r="K42" s="41"/>
      <c r="L42" s="41"/>
      <c r="P42" s="42"/>
    </row>
    <row r="43" spans="1:30" x14ac:dyDescent="0.3">
      <c r="B43" s="43"/>
      <c r="C43" s="41"/>
      <c r="D43" s="41"/>
      <c r="E43" s="41"/>
      <c r="F43" s="41"/>
      <c r="G43" s="41"/>
      <c r="H43" s="41"/>
      <c r="I43" s="41"/>
      <c r="J43" s="41"/>
      <c r="K43" s="41"/>
      <c r="L43" s="41"/>
    </row>
    <row r="45" spans="1:30" x14ac:dyDescent="0.3">
      <c r="B45" s="10" t="s">
        <v>5</v>
      </c>
    </row>
    <row r="46" spans="1:30" x14ac:dyDescent="0.3">
      <c r="B46" s="117" t="s">
        <v>58</v>
      </c>
      <c r="C46" s="117"/>
      <c r="D46" s="117"/>
      <c r="E46" s="117"/>
      <c r="F46" s="117"/>
      <c r="G46" s="117"/>
      <c r="H46" s="117"/>
      <c r="I46" s="117"/>
      <c r="J46" s="117"/>
      <c r="K46" s="117"/>
      <c r="L46" s="117"/>
    </row>
    <row r="47" spans="1:30" ht="14.4" customHeight="1" x14ac:dyDescent="0.3">
      <c r="A47" s="118" t="s">
        <v>21</v>
      </c>
      <c r="B47" s="119" t="s">
        <v>59</v>
      </c>
      <c r="C47" s="120" t="s">
        <v>22</v>
      </c>
      <c r="D47" s="121"/>
      <c r="E47" s="122" t="s">
        <v>23</v>
      </c>
      <c r="F47" s="121"/>
      <c r="G47" s="122" t="s">
        <v>24</v>
      </c>
      <c r="H47" s="121"/>
      <c r="I47" s="111" t="s">
        <v>25</v>
      </c>
      <c r="J47" s="111"/>
      <c r="K47" s="111"/>
      <c r="L47" s="111"/>
      <c r="M47" s="111"/>
      <c r="N47" s="111"/>
      <c r="O47" s="111" t="s">
        <v>26</v>
      </c>
      <c r="P47" s="112"/>
      <c r="Q47" s="111" t="s">
        <v>27</v>
      </c>
      <c r="R47" s="111"/>
      <c r="S47" s="111"/>
      <c r="T47" s="111"/>
      <c r="U47" s="111"/>
      <c r="V47" s="111"/>
      <c r="W47" s="111"/>
      <c r="X47" s="111"/>
      <c r="Y47" s="44"/>
      <c r="Z47" s="44"/>
      <c r="AA47" s="44"/>
      <c r="AB47" s="44"/>
      <c r="AC47" s="44"/>
      <c r="AD47" s="44"/>
    </row>
    <row r="48" spans="1:30" ht="15" customHeight="1" x14ac:dyDescent="0.3">
      <c r="A48" s="118"/>
      <c r="B48" s="119"/>
      <c r="C48" s="120"/>
      <c r="D48" s="121"/>
      <c r="E48" s="122"/>
      <c r="F48" s="121"/>
      <c r="G48" s="122"/>
      <c r="H48" s="121"/>
      <c r="I48" s="113" t="s">
        <v>28</v>
      </c>
      <c r="J48" s="113"/>
      <c r="K48" s="113" t="s">
        <v>29</v>
      </c>
      <c r="L48" s="113"/>
      <c r="M48" s="114" t="s">
        <v>30</v>
      </c>
      <c r="N48" s="116"/>
      <c r="O48" s="113" t="s">
        <v>31</v>
      </c>
      <c r="P48" s="115"/>
      <c r="Q48" s="113" t="s">
        <v>32</v>
      </c>
      <c r="R48" s="113"/>
      <c r="S48" s="113" t="s">
        <v>33</v>
      </c>
      <c r="T48" s="113"/>
      <c r="U48" s="113" t="s">
        <v>34</v>
      </c>
      <c r="V48" s="113"/>
      <c r="W48" s="114" t="s">
        <v>30</v>
      </c>
      <c r="X48" s="116"/>
      <c r="Y48" s="44"/>
      <c r="Z48" s="44"/>
      <c r="AA48" s="44"/>
      <c r="AB48" s="44"/>
      <c r="AC48" s="44"/>
      <c r="AD48" s="44"/>
    </row>
    <row r="49" spans="1:30" x14ac:dyDescent="0.3">
      <c r="A49" s="118"/>
      <c r="B49" s="119"/>
      <c r="C49" s="120"/>
      <c r="D49" s="121"/>
      <c r="E49" s="122"/>
      <c r="F49" s="121"/>
      <c r="G49" s="122"/>
      <c r="H49" s="121"/>
      <c r="I49" s="113"/>
      <c r="J49" s="113"/>
      <c r="K49" s="113"/>
      <c r="L49" s="113"/>
      <c r="M49" s="114"/>
      <c r="N49" s="116"/>
      <c r="O49" s="113"/>
      <c r="P49" s="115"/>
      <c r="Q49" s="113"/>
      <c r="R49" s="113"/>
      <c r="S49" s="113"/>
      <c r="T49" s="113"/>
      <c r="U49" s="113"/>
      <c r="V49" s="113"/>
      <c r="W49" s="114"/>
      <c r="X49" s="116"/>
      <c r="Y49" s="44"/>
      <c r="Z49" s="44"/>
      <c r="AA49" s="44"/>
      <c r="AB49" s="44"/>
      <c r="AC49" s="44"/>
      <c r="AD49" s="44"/>
    </row>
    <row r="50" spans="1:30" x14ac:dyDescent="0.3">
      <c r="A50" s="118"/>
      <c r="B50" s="119"/>
      <c r="C50" s="45" t="s">
        <v>35</v>
      </c>
      <c r="D50" s="46" t="s">
        <v>36</v>
      </c>
      <c r="E50" s="47" t="s">
        <v>35</v>
      </c>
      <c r="F50" s="46" t="s">
        <v>36</v>
      </c>
      <c r="G50" s="47" t="s">
        <v>35</v>
      </c>
      <c r="H50" s="46" t="s">
        <v>36</v>
      </c>
      <c r="I50" s="45" t="s">
        <v>35</v>
      </c>
      <c r="J50" s="45" t="s">
        <v>36</v>
      </c>
      <c r="K50" s="45" t="s">
        <v>35</v>
      </c>
      <c r="L50" s="45" t="s">
        <v>36</v>
      </c>
      <c r="M50" s="48" t="s">
        <v>35</v>
      </c>
      <c r="N50" s="49" t="s">
        <v>36</v>
      </c>
      <c r="O50" s="45" t="s">
        <v>35</v>
      </c>
      <c r="P50" s="46" t="s">
        <v>36</v>
      </c>
      <c r="Q50" s="45" t="s">
        <v>35</v>
      </c>
      <c r="R50" s="45" t="s">
        <v>36</v>
      </c>
      <c r="S50" s="45" t="s">
        <v>35</v>
      </c>
      <c r="T50" s="45" t="s">
        <v>36</v>
      </c>
      <c r="U50" s="45" t="s">
        <v>35</v>
      </c>
      <c r="V50" s="45" t="s">
        <v>36</v>
      </c>
      <c r="W50" s="48" t="s">
        <v>35</v>
      </c>
      <c r="X50" s="49" t="s">
        <v>36</v>
      </c>
      <c r="Y50" s="44"/>
      <c r="Z50" s="44"/>
      <c r="AA50" s="44"/>
      <c r="AB50" s="44"/>
      <c r="AC50" s="44"/>
      <c r="AD50" s="44"/>
    </row>
    <row r="51" spans="1:30" x14ac:dyDescent="0.3">
      <c r="A51" s="50"/>
      <c r="B51" s="51" t="s">
        <v>60</v>
      </c>
      <c r="C51" s="52">
        <v>4571</v>
      </c>
      <c r="D51" s="53">
        <v>6454738.9182444541</v>
      </c>
      <c r="E51" s="54">
        <v>7</v>
      </c>
      <c r="F51" s="53">
        <v>13515.72904306085</v>
      </c>
      <c r="G51" s="54">
        <v>381</v>
      </c>
      <c r="H51" s="53">
        <v>710457.46408908081</v>
      </c>
      <c r="I51" s="55">
        <v>252</v>
      </c>
      <c r="J51" s="55">
        <v>937149.61915410287</v>
      </c>
      <c r="K51" s="55">
        <v>104</v>
      </c>
      <c r="L51" s="55">
        <v>183528.68112958301</v>
      </c>
      <c r="M51" s="52">
        <v>356</v>
      </c>
      <c r="N51" s="53">
        <v>1120678.3002836858</v>
      </c>
      <c r="O51" s="52">
        <v>3261</v>
      </c>
      <c r="P51" s="53">
        <v>3608633.6426754356</v>
      </c>
      <c r="Q51" s="55">
        <v>97</v>
      </c>
      <c r="R51" s="55">
        <v>243473.05505198668</v>
      </c>
      <c r="S51" s="55">
        <v>161</v>
      </c>
      <c r="T51" s="55">
        <v>43374.920813886769</v>
      </c>
      <c r="U51" s="55">
        <v>308</v>
      </c>
      <c r="V51" s="55">
        <v>714605.80628731695</v>
      </c>
      <c r="W51" s="52">
        <v>566</v>
      </c>
      <c r="X51" s="53">
        <v>1001453.7821531903</v>
      </c>
      <c r="Y51" s="55"/>
      <c r="Z51" s="55"/>
      <c r="AA51" s="55"/>
      <c r="AB51" s="55"/>
      <c r="AC51" s="55"/>
      <c r="AD51" s="55"/>
    </row>
    <row r="52" spans="1:30" x14ac:dyDescent="0.3">
      <c r="B52" s="56" t="s">
        <v>61</v>
      </c>
      <c r="C52" s="52">
        <v>7120</v>
      </c>
      <c r="D52" s="53">
        <v>8686984.8685987592</v>
      </c>
      <c r="E52" s="54">
        <v>69</v>
      </c>
      <c r="F52" s="53">
        <v>238030.71967645569</v>
      </c>
      <c r="G52" s="54">
        <v>570</v>
      </c>
      <c r="H52" s="53">
        <v>510525.67854133603</v>
      </c>
      <c r="I52" s="55">
        <v>432</v>
      </c>
      <c r="J52" s="55">
        <v>2123777.6594708203</v>
      </c>
      <c r="K52" s="55">
        <v>317</v>
      </c>
      <c r="L52" s="55">
        <v>421447.90840481472</v>
      </c>
      <c r="M52" s="52">
        <v>749</v>
      </c>
      <c r="N52" s="53">
        <v>2545225.5678756353</v>
      </c>
      <c r="O52" s="52">
        <v>4802</v>
      </c>
      <c r="P52" s="53">
        <v>4397672.8304953547</v>
      </c>
      <c r="Q52" s="55">
        <v>167</v>
      </c>
      <c r="R52" s="55">
        <v>182534.32474436692</v>
      </c>
      <c r="S52" s="55">
        <v>270</v>
      </c>
      <c r="T52" s="55">
        <v>109502.23945181843</v>
      </c>
      <c r="U52" s="55">
        <v>493</v>
      </c>
      <c r="V52" s="55">
        <v>703493.5078137914</v>
      </c>
      <c r="W52" s="52">
        <v>930</v>
      </c>
      <c r="X52" s="53">
        <v>995530.07200997672</v>
      </c>
      <c r="Y52" s="55"/>
      <c r="Z52" s="55"/>
      <c r="AA52" s="55"/>
      <c r="AB52" s="55"/>
      <c r="AC52" s="55"/>
      <c r="AD52" s="55"/>
    </row>
    <row r="53" spans="1:30" x14ac:dyDescent="0.3">
      <c r="B53" s="56" t="s">
        <v>62</v>
      </c>
      <c r="C53" s="52">
        <v>4134</v>
      </c>
      <c r="D53" s="53">
        <v>3235574.3958741245</v>
      </c>
      <c r="E53" s="54">
        <v>3</v>
      </c>
      <c r="F53" s="53">
        <v>4753.854485690058</v>
      </c>
      <c r="G53" s="54">
        <v>300</v>
      </c>
      <c r="H53" s="53">
        <v>164778.78258994024</v>
      </c>
      <c r="I53" s="55">
        <v>170</v>
      </c>
      <c r="J53" s="55">
        <v>620429.83519075217</v>
      </c>
      <c r="K53" s="55">
        <v>104</v>
      </c>
      <c r="L53" s="55">
        <v>104486.7237442769</v>
      </c>
      <c r="M53" s="52">
        <v>274</v>
      </c>
      <c r="N53" s="53">
        <v>724916.55893502908</v>
      </c>
      <c r="O53" s="52">
        <v>3144</v>
      </c>
      <c r="P53" s="53">
        <v>2079701.5775405741</v>
      </c>
      <c r="Q53" s="55">
        <v>75</v>
      </c>
      <c r="R53" s="55">
        <v>25020.21315410014</v>
      </c>
      <c r="S53" s="55">
        <v>136</v>
      </c>
      <c r="T53" s="55">
        <v>28348.010133941109</v>
      </c>
      <c r="U53" s="55">
        <v>202</v>
      </c>
      <c r="V53" s="55">
        <v>208055.39903484995</v>
      </c>
      <c r="W53" s="52">
        <v>413</v>
      </c>
      <c r="X53" s="53">
        <v>261423.6223228912</v>
      </c>
      <c r="Y53" s="55"/>
      <c r="Z53" s="55"/>
      <c r="AA53" s="55"/>
      <c r="AB53" s="55"/>
      <c r="AC53" s="55"/>
      <c r="AD53" s="55"/>
    </row>
    <row r="54" spans="1:30" x14ac:dyDescent="0.3">
      <c r="B54" s="56" t="s">
        <v>63</v>
      </c>
      <c r="C54" s="52">
        <v>9536</v>
      </c>
      <c r="D54" s="53">
        <v>9503596.6488517504</v>
      </c>
      <c r="E54" s="54">
        <v>14</v>
      </c>
      <c r="F54" s="53">
        <v>21306.675318793819</v>
      </c>
      <c r="G54" s="54">
        <v>904</v>
      </c>
      <c r="H54" s="53">
        <v>1018126.074203133</v>
      </c>
      <c r="I54" s="55">
        <v>464</v>
      </c>
      <c r="J54" s="55">
        <v>1782579.8180567184</v>
      </c>
      <c r="K54" s="55">
        <v>314</v>
      </c>
      <c r="L54" s="55">
        <v>868844.52722161228</v>
      </c>
      <c r="M54" s="52">
        <v>778</v>
      </c>
      <c r="N54" s="53">
        <v>2651424.3452783306</v>
      </c>
      <c r="O54" s="52">
        <v>6681</v>
      </c>
      <c r="P54" s="53">
        <v>4953329.8042822992</v>
      </c>
      <c r="Q54" s="55">
        <v>276</v>
      </c>
      <c r="R54" s="55">
        <v>99666.986647548227</v>
      </c>
      <c r="S54" s="55">
        <v>311</v>
      </c>
      <c r="T54" s="55">
        <v>122588.72389075608</v>
      </c>
      <c r="U54" s="55">
        <v>572</v>
      </c>
      <c r="V54" s="55">
        <v>637154.03923089022</v>
      </c>
      <c r="W54" s="52">
        <v>1159</v>
      </c>
      <c r="X54" s="53">
        <v>859409.74976919452</v>
      </c>
      <c r="Y54" s="55"/>
      <c r="Z54" s="55"/>
      <c r="AA54" s="55"/>
      <c r="AB54" s="55"/>
      <c r="AC54" s="55"/>
      <c r="AD54" s="55"/>
    </row>
    <row r="55" spans="1:30" x14ac:dyDescent="0.3">
      <c r="B55" s="56" t="s">
        <v>64</v>
      </c>
      <c r="C55" s="52">
        <v>20919</v>
      </c>
      <c r="D55" s="53">
        <v>21627327.730157111</v>
      </c>
      <c r="E55" s="54">
        <v>68</v>
      </c>
      <c r="F55" s="53">
        <v>207485.60761315518</v>
      </c>
      <c r="G55" s="54">
        <v>1881</v>
      </c>
      <c r="H55" s="53">
        <v>2422531.3693251074</v>
      </c>
      <c r="I55" s="55">
        <v>1244</v>
      </c>
      <c r="J55" s="55">
        <v>4002466.3533602194</v>
      </c>
      <c r="K55" s="55">
        <v>798</v>
      </c>
      <c r="L55" s="55">
        <v>1036560.4754123255</v>
      </c>
      <c r="M55" s="52">
        <v>2042</v>
      </c>
      <c r="N55" s="53">
        <v>5039026.8287725449</v>
      </c>
      <c r="O55" s="52">
        <v>14171</v>
      </c>
      <c r="P55" s="53">
        <v>11871228.353802344</v>
      </c>
      <c r="Q55" s="55">
        <v>575</v>
      </c>
      <c r="R55" s="55">
        <v>208591.3267856687</v>
      </c>
      <c r="S55" s="55">
        <v>748</v>
      </c>
      <c r="T55" s="55">
        <v>399402.1856307945</v>
      </c>
      <c r="U55" s="55">
        <v>1434</v>
      </c>
      <c r="V55" s="55">
        <v>1479062.0582274944</v>
      </c>
      <c r="W55" s="52">
        <v>2757</v>
      </c>
      <c r="X55" s="53">
        <v>2087055.5706439575</v>
      </c>
      <c r="Y55" s="55"/>
      <c r="Z55" s="55"/>
      <c r="AA55" s="55"/>
      <c r="AB55" s="55"/>
      <c r="AC55" s="55"/>
      <c r="AD55" s="55"/>
    </row>
    <row r="56" spans="1:30" x14ac:dyDescent="0.3">
      <c r="B56" s="56" t="s">
        <v>65</v>
      </c>
      <c r="C56" s="52">
        <v>9955</v>
      </c>
      <c r="D56" s="53">
        <v>12366198.976695027</v>
      </c>
      <c r="E56" s="54">
        <v>98</v>
      </c>
      <c r="F56" s="53">
        <v>502709.29649000918</v>
      </c>
      <c r="G56" s="54">
        <v>826</v>
      </c>
      <c r="H56" s="53">
        <v>1407657.4443681438</v>
      </c>
      <c r="I56" s="55">
        <v>527</v>
      </c>
      <c r="J56" s="55">
        <v>2099589.6824223627</v>
      </c>
      <c r="K56" s="55">
        <v>405</v>
      </c>
      <c r="L56" s="55">
        <v>547513.99047616485</v>
      </c>
      <c r="M56" s="52">
        <v>932</v>
      </c>
      <c r="N56" s="53">
        <v>2647103.6728985277</v>
      </c>
      <c r="O56" s="52">
        <v>6972</v>
      </c>
      <c r="P56" s="53">
        <v>6724392.1430711979</v>
      </c>
      <c r="Q56" s="55">
        <v>242</v>
      </c>
      <c r="R56" s="55">
        <v>190037.10885688444</v>
      </c>
      <c r="S56" s="55">
        <v>284</v>
      </c>
      <c r="T56" s="55">
        <v>236207.15003231951</v>
      </c>
      <c r="U56" s="55">
        <v>601</v>
      </c>
      <c r="V56" s="55">
        <v>658092.16097794345</v>
      </c>
      <c r="W56" s="52">
        <v>1127</v>
      </c>
      <c r="X56" s="53">
        <v>1084336.4198671475</v>
      </c>
      <c r="Y56" s="55"/>
      <c r="Z56" s="55"/>
      <c r="AA56" s="55"/>
      <c r="AB56" s="55"/>
      <c r="AC56" s="55"/>
      <c r="AD56" s="55"/>
    </row>
    <row r="57" spans="1:30" x14ac:dyDescent="0.3">
      <c r="B57" s="56" t="s">
        <v>66</v>
      </c>
      <c r="C57" s="52">
        <v>12777</v>
      </c>
      <c r="D57" s="53">
        <v>17500623.20193433</v>
      </c>
      <c r="E57" s="54">
        <v>61</v>
      </c>
      <c r="F57" s="53">
        <v>151132.11126236842</v>
      </c>
      <c r="G57" s="54">
        <v>1047</v>
      </c>
      <c r="H57" s="53">
        <v>2078495.53846557</v>
      </c>
      <c r="I57" s="55">
        <v>875</v>
      </c>
      <c r="J57" s="55">
        <v>3217933.4214448226</v>
      </c>
      <c r="K57" s="55">
        <v>335</v>
      </c>
      <c r="L57" s="55">
        <v>423438.89852351666</v>
      </c>
      <c r="M57" s="52">
        <v>1210</v>
      </c>
      <c r="N57" s="53">
        <v>3641372.3199683391</v>
      </c>
      <c r="O57" s="52">
        <v>8909</v>
      </c>
      <c r="P57" s="53">
        <v>8511995.474901665</v>
      </c>
      <c r="Q57" s="55">
        <v>330</v>
      </c>
      <c r="R57" s="55">
        <v>903644.64460654208</v>
      </c>
      <c r="S57" s="55">
        <v>354</v>
      </c>
      <c r="T57" s="55">
        <v>371237.86634916073</v>
      </c>
      <c r="U57" s="55">
        <v>866</v>
      </c>
      <c r="V57" s="55">
        <v>1842745.2463806872</v>
      </c>
      <c r="W57" s="52">
        <v>1550</v>
      </c>
      <c r="X57" s="53">
        <v>3117627.7573363902</v>
      </c>
      <c r="Y57" s="55"/>
      <c r="Z57" s="55"/>
      <c r="AA57" s="55"/>
      <c r="AB57" s="55"/>
      <c r="AC57" s="55"/>
      <c r="AD57" s="55"/>
    </row>
    <row r="58" spans="1:30" x14ac:dyDescent="0.3">
      <c r="B58" s="56" t="s">
        <v>67</v>
      </c>
      <c r="C58" s="52">
        <v>17425</v>
      </c>
      <c r="D58" s="53">
        <v>19134840.109194189</v>
      </c>
      <c r="E58" s="54">
        <v>227</v>
      </c>
      <c r="F58" s="53">
        <v>529088.55654835899</v>
      </c>
      <c r="G58" s="54">
        <v>1688</v>
      </c>
      <c r="H58" s="53">
        <v>1594552.523641607</v>
      </c>
      <c r="I58" s="55">
        <v>1075</v>
      </c>
      <c r="J58" s="55">
        <v>3472119.8933523982</v>
      </c>
      <c r="K58" s="55">
        <v>603</v>
      </c>
      <c r="L58" s="55">
        <v>1064484.0835912398</v>
      </c>
      <c r="M58" s="52">
        <v>1678</v>
      </c>
      <c r="N58" s="53">
        <v>4536603.9769436382</v>
      </c>
      <c r="O58" s="52">
        <v>11614</v>
      </c>
      <c r="P58" s="53">
        <v>10758515.756356727</v>
      </c>
      <c r="Q58" s="55">
        <v>488</v>
      </c>
      <c r="R58" s="55">
        <v>250596.10630760898</v>
      </c>
      <c r="S58" s="55">
        <v>620</v>
      </c>
      <c r="T58" s="55">
        <v>375878.28879380436</v>
      </c>
      <c r="U58" s="55">
        <v>1110</v>
      </c>
      <c r="V58" s="55">
        <v>1089604.9006024462</v>
      </c>
      <c r="W58" s="52">
        <v>2218</v>
      </c>
      <c r="X58" s="53">
        <v>1716079.2957038593</v>
      </c>
      <c r="Y58" s="55"/>
      <c r="Z58" s="55"/>
      <c r="AA58" s="55"/>
      <c r="AB58" s="55"/>
      <c r="AC58" s="55"/>
      <c r="AD58" s="55"/>
    </row>
    <row r="59" spans="1:30" x14ac:dyDescent="0.3">
      <c r="B59" s="56" t="s">
        <v>68</v>
      </c>
      <c r="C59" s="52">
        <v>12836</v>
      </c>
      <c r="D59" s="53">
        <v>10802382.656729376</v>
      </c>
      <c r="E59" s="54">
        <v>75</v>
      </c>
      <c r="F59" s="53">
        <v>278372.92906644376</v>
      </c>
      <c r="G59" s="54">
        <v>963</v>
      </c>
      <c r="H59" s="53">
        <v>700530.24879289058</v>
      </c>
      <c r="I59" s="55">
        <v>696</v>
      </c>
      <c r="J59" s="55">
        <v>2045075.6330185598</v>
      </c>
      <c r="K59" s="55">
        <v>289</v>
      </c>
      <c r="L59" s="55">
        <v>847234.78931185685</v>
      </c>
      <c r="M59" s="52">
        <v>985</v>
      </c>
      <c r="N59" s="53">
        <v>2892310.4223304167</v>
      </c>
      <c r="O59" s="52">
        <v>9465</v>
      </c>
      <c r="P59" s="53">
        <v>5762049.2586338734</v>
      </c>
      <c r="Q59" s="55">
        <v>306</v>
      </c>
      <c r="R59" s="55">
        <v>114111.80198969808</v>
      </c>
      <c r="S59" s="55">
        <v>354</v>
      </c>
      <c r="T59" s="55">
        <v>341024.42520355905</v>
      </c>
      <c r="U59" s="55">
        <v>688</v>
      </c>
      <c r="V59" s="55">
        <v>713983.57071249362</v>
      </c>
      <c r="W59" s="52">
        <v>1348</v>
      </c>
      <c r="X59" s="53">
        <v>1169119.7979057508</v>
      </c>
      <c r="Y59" s="55"/>
      <c r="Z59" s="55"/>
      <c r="AA59" s="55"/>
      <c r="AB59" s="55"/>
      <c r="AC59" s="55"/>
      <c r="AD59" s="55"/>
    </row>
    <row r="60" spans="1:30" x14ac:dyDescent="0.3">
      <c r="B60" s="56" t="s">
        <v>69</v>
      </c>
      <c r="C60" s="52">
        <v>12609</v>
      </c>
      <c r="D60" s="53">
        <v>16111605.650569186</v>
      </c>
      <c r="E60" s="54">
        <v>105</v>
      </c>
      <c r="F60" s="53">
        <v>367616.89566918818</v>
      </c>
      <c r="G60" s="54">
        <v>1035</v>
      </c>
      <c r="H60" s="53">
        <v>1096368.1363748147</v>
      </c>
      <c r="I60" s="55">
        <v>869</v>
      </c>
      <c r="J60" s="55">
        <v>4018298.2076456761</v>
      </c>
      <c r="K60" s="55">
        <v>377</v>
      </c>
      <c r="L60" s="55">
        <v>535154.67765842937</v>
      </c>
      <c r="M60" s="52">
        <v>1246</v>
      </c>
      <c r="N60" s="53">
        <v>4553452.8853041055</v>
      </c>
      <c r="O60" s="52">
        <v>8777</v>
      </c>
      <c r="P60" s="53">
        <v>8347707.3880946012</v>
      </c>
      <c r="Q60" s="55">
        <v>301</v>
      </c>
      <c r="R60" s="55">
        <v>582832.12228190387</v>
      </c>
      <c r="S60" s="55">
        <v>389</v>
      </c>
      <c r="T60" s="55">
        <v>462050.59791058855</v>
      </c>
      <c r="U60" s="55">
        <v>756</v>
      </c>
      <c r="V60" s="55">
        <v>701577.62493398355</v>
      </c>
      <c r="W60" s="52">
        <v>1446</v>
      </c>
      <c r="X60" s="53">
        <v>1746460.3451264761</v>
      </c>
      <c r="Y60" s="55"/>
      <c r="Z60" s="55"/>
      <c r="AA60" s="55"/>
      <c r="AB60" s="55"/>
      <c r="AC60" s="55"/>
      <c r="AD60" s="55"/>
    </row>
    <row r="61" spans="1:30" x14ac:dyDescent="0.3">
      <c r="B61" s="56" t="s">
        <v>70</v>
      </c>
      <c r="C61" s="52">
        <v>2312</v>
      </c>
      <c r="D61" s="53">
        <v>1708373.2855887322</v>
      </c>
      <c r="E61" s="54">
        <v>1</v>
      </c>
      <c r="F61" s="53">
        <v>100.78843432558428</v>
      </c>
      <c r="G61" s="54">
        <v>181</v>
      </c>
      <c r="H61" s="53">
        <v>235662.5708038751</v>
      </c>
      <c r="I61" s="55">
        <v>120</v>
      </c>
      <c r="J61" s="55">
        <v>540762.37214987108</v>
      </c>
      <c r="K61" s="55">
        <v>93</v>
      </c>
      <c r="L61" s="55">
        <v>23002.981422675784</v>
      </c>
      <c r="M61" s="52">
        <v>213</v>
      </c>
      <c r="N61" s="53">
        <v>563765.35357254685</v>
      </c>
      <c r="O61" s="52">
        <v>1643</v>
      </c>
      <c r="P61" s="53">
        <v>803121.46222516673</v>
      </c>
      <c r="Q61" s="55">
        <v>73</v>
      </c>
      <c r="R61" s="55">
        <v>19673.902380354051</v>
      </c>
      <c r="S61" s="55">
        <v>62</v>
      </c>
      <c r="T61" s="55">
        <v>10538.840536570748</v>
      </c>
      <c r="U61" s="55">
        <v>139</v>
      </c>
      <c r="V61" s="55">
        <v>75510.367635893053</v>
      </c>
      <c r="W61" s="52">
        <v>274</v>
      </c>
      <c r="X61" s="53">
        <v>105723.11055281785</v>
      </c>
      <c r="Y61" s="55"/>
      <c r="Z61" s="55"/>
      <c r="AA61" s="55"/>
      <c r="AB61" s="55"/>
      <c r="AC61" s="55"/>
      <c r="AD61" s="55"/>
    </row>
    <row r="62" spans="1:30" x14ac:dyDescent="0.3">
      <c r="B62" s="56" t="s">
        <v>71</v>
      </c>
      <c r="C62" s="52">
        <v>2991</v>
      </c>
      <c r="D62" s="53">
        <v>3203076.2080501737</v>
      </c>
      <c r="E62" s="54">
        <v>7</v>
      </c>
      <c r="F62" s="53">
        <v>8422.5534951413265</v>
      </c>
      <c r="G62" s="54">
        <v>266</v>
      </c>
      <c r="H62" s="53">
        <v>189551.62652375316</v>
      </c>
      <c r="I62" s="55">
        <v>187</v>
      </c>
      <c r="J62" s="55">
        <v>604382.71444755176</v>
      </c>
      <c r="K62" s="55">
        <v>89</v>
      </c>
      <c r="L62" s="55">
        <v>113228.62892117404</v>
      </c>
      <c r="M62" s="52">
        <v>276</v>
      </c>
      <c r="N62" s="53">
        <v>717611.34336872573</v>
      </c>
      <c r="O62" s="52">
        <v>2067</v>
      </c>
      <c r="P62" s="53">
        <v>1973787.8454859548</v>
      </c>
      <c r="Q62" s="55">
        <v>79</v>
      </c>
      <c r="R62" s="55">
        <v>59472.150912538484</v>
      </c>
      <c r="S62" s="55">
        <v>97</v>
      </c>
      <c r="T62" s="55">
        <v>23649.748700837081</v>
      </c>
      <c r="U62" s="55">
        <v>199</v>
      </c>
      <c r="V62" s="55">
        <v>230580.93956322325</v>
      </c>
      <c r="W62" s="52">
        <v>375</v>
      </c>
      <c r="X62" s="53">
        <v>313702.83917659882</v>
      </c>
      <c r="Y62" s="55"/>
      <c r="Z62" s="55"/>
      <c r="AA62" s="55"/>
      <c r="AB62" s="55"/>
      <c r="AC62" s="55"/>
      <c r="AD62" s="55"/>
    </row>
    <row r="63" spans="1:30" x14ac:dyDescent="0.3">
      <c r="B63" s="56" t="s">
        <v>72</v>
      </c>
      <c r="C63" s="52">
        <v>93077</v>
      </c>
      <c r="D63" s="53">
        <v>206853353.14201224</v>
      </c>
      <c r="E63" s="54">
        <v>755</v>
      </c>
      <c r="F63" s="53">
        <v>3171862.2942068153</v>
      </c>
      <c r="G63" s="54">
        <v>8668</v>
      </c>
      <c r="H63" s="53">
        <v>12656948.979685083</v>
      </c>
      <c r="I63" s="55">
        <v>8135</v>
      </c>
      <c r="J63" s="55">
        <v>46088706.797306396</v>
      </c>
      <c r="K63" s="55">
        <v>3244</v>
      </c>
      <c r="L63" s="55">
        <v>14666074.234814206</v>
      </c>
      <c r="M63" s="52">
        <v>11379</v>
      </c>
      <c r="N63" s="53">
        <v>60754781.0321206</v>
      </c>
      <c r="O63" s="52">
        <v>59592</v>
      </c>
      <c r="P63" s="53">
        <v>111426686.82775794</v>
      </c>
      <c r="Q63" s="55">
        <v>2215</v>
      </c>
      <c r="R63" s="55">
        <v>1595474.0237296289</v>
      </c>
      <c r="S63" s="55">
        <v>2855</v>
      </c>
      <c r="T63" s="55">
        <v>2666140.7622024557</v>
      </c>
      <c r="U63" s="55">
        <v>7613</v>
      </c>
      <c r="V63" s="55">
        <v>14581459.222309722</v>
      </c>
      <c r="W63" s="52">
        <v>12683</v>
      </c>
      <c r="X63" s="53">
        <v>18843074.008241806</v>
      </c>
      <c r="Y63" s="55"/>
      <c r="Z63" s="55"/>
      <c r="AA63" s="55"/>
      <c r="AB63" s="55"/>
      <c r="AC63" s="55"/>
      <c r="AD63" s="55"/>
    </row>
    <row r="64" spans="1:30" x14ac:dyDescent="0.3">
      <c r="B64" s="56" t="s">
        <v>73</v>
      </c>
      <c r="C64" s="52">
        <v>5802</v>
      </c>
      <c r="D64" s="53">
        <v>4335676.5899039553</v>
      </c>
      <c r="E64" s="54">
        <v>7</v>
      </c>
      <c r="F64" s="53">
        <v>3107.6433917055151</v>
      </c>
      <c r="G64" s="54">
        <v>504</v>
      </c>
      <c r="H64" s="53">
        <v>332828.62945871236</v>
      </c>
      <c r="I64" s="55">
        <v>288</v>
      </c>
      <c r="J64" s="55">
        <v>810290.99972719932</v>
      </c>
      <c r="K64" s="55">
        <v>189</v>
      </c>
      <c r="L64" s="55">
        <v>318705.72632849234</v>
      </c>
      <c r="M64" s="52">
        <v>477</v>
      </c>
      <c r="N64" s="53">
        <v>1128996.7260556917</v>
      </c>
      <c r="O64" s="52">
        <v>4121</v>
      </c>
      <c r="P64" s="53">
        <v>2495523.8342809686</v>
      </c>
      <c r="Q64" s="55">
        <v>147</v>
      </c>
      <c r="R64" s="55">
        <v>107725.0803619783</v>
      </c>
      <c r="S64" s="55">
        <v>150</v>
      </c>
      <c r="T64" s="55">
        <v>48420.157384499813</v>
      </c>
      <c r="U64" s="55">
        <v>396</v>
      </c>
      <c r="V64" s="55">
        <v>219074.51897039911</v>
      </c>
      <c r="W64" s="52">
        <v>693</v>
      </c>
      <c r="X64" s="53">
        <v>375219.75671687722</v>
      </c>
      <c r="Y64" s="55"/>
      <c r="Z64" s="55"/>
      <c r="AA64" s="55"/>
      <c r="AB64" s="55"/>
      <c r="AC64" s="55"/>
      <c r="AD64" s="55"/>
    </row>
    <row r="65" spans="1:30" x14ac:dyDescent="0.3">
      <c r="B65" s="56" t="s">
        <v>74</v>
      </c>
      <c r="C65" s="52">
        <v>2963</v>
      </c>
      <c r="D65" s="53">
        <v>1810631.6384302268</v>
      </c>
      <c r="E65" s="54">
        <v>4</v>
      </c>
      <c r="F65" s="53">
        <v>3191.6337536435021</v>
      </c>
      <c r="G65" s="54">
        <v>177</v>
      </c>
      <c r="H65" s="53">
        <v>111866.81046936502</v>
      </c>
      <c r="I65" s="55">
        <v>120</v>
      </c>
      <c r="J65" s="55">
        <v>249229.02895046989</v>
      </c>
      <c r="K65" s="55">
        <v>67</v>
      </c>
      <c r="L65" s="55">
        <v>72150.893287893428</v>
      </c>
      <c r="M65" s="52">
        <v>187</v>
      </c>
      <c r="N65" s="53">
        <v>321379.9222383633</v>
      </c>
      <c r="O65" s="52">
        <v>2300</v>
      </c>
      <c r="P65" s="53">
        <v>1167788.8434258392</v>
      </c>
      <c r="Q65" s="55">
        <v>58</v>
      </c>
      <c r="R65" s="55">
        <v>90298.478363410846</v>
      </c>
      <c r="S65" s="55">
        <v>95</v>
      </c>
      <c r="T65" s="55">
        <v>23999.623790370806</v>
      </c>
      <c r="U65" s="55">
        <v>142</v>
      </c>
      <c r="V65" s="55">
        <v>92106.326389234178</v>
      </c>
      <c r="W65" s="52">
        <v>295</v>
      </c>
      <c r="X65" s="53">
        <v>206404.42854301582</v>
      </c>
      <c r="Y65" s="55"/>
      <c r="Z65" s="55"/>
      <c r="AA65" s="55"/>
      <c r="AB65" s="55"/>
      <c r="AC65" s="55"/>
      <c r="AD65" s="55"/>
    </row>
    <row r="66" spans="1:30" x14ac:dyDescent="0.3">
      <c r="B66" s="56" t="s">
        <v>75</v>
      </c>
      <c r="C66" s="52">
        <v>4956</v>
      </c>
      <c r="D66" s="53">
        <v>4267163.6593525624</v>
      </c>
      <c r="E66" s="54">
        <v>0</v>
      </c>
      <c r="F66" s="53">
        <v>0</v>
      </c>
      <c r="G66" s="54">
        <v>446</v>
      </c>
      <c r="H66" s="53">
        <v>678644.32682060869</v>
      </c>
      <c r="I66" s="55">
        <v>258</v>
      </c>
      <c r="J66" s="55">
        <v>545191.70265933638</v>
      </c>
      <c r="K66" s="55">
        <v>191</v>
      </c>
      <c r="L66" s="55">
        <v>256123.90416094972</v>
      </c>
      <c r="M66" s="52">
        <v>449</v>
      </c>
      <c r="N66" s="53">
        <v>801315.60682028614</v>
      </c>
      <c r="O66" s="52">
        <v>3493</v>
      </c>
      <c r="P66" s="53">
        <v>2182963.9639352104</v>
      </c>
      <c r="Q66" s="55">
        <v>152</v>
      </c>
      <c r="R66" s="55">
        <v>81804.198778981721</v>
      </c>
      <c r="S66" s="55">
        <v>141</v>
      </c>
      <c r="T66" s="55">
        <v>105378.19207050353</v>
      </c>
      <c r="U66" s="55">
        <v>275</v>
      </c>
      <c r="V66" s="55">
        <v>417057.37092697137</v>
      </c>
      <c r="W66" s="52">
        <v>568</v>
      </c>
      <c r="X66" s="53">
        <v>604239.76177645661</v>
      </c>
      <c r="Y66" s="55"/>
      <c r="Z66" s="55"/>
      <c r="AA66" s="55"/>
      <c r="AB66" s="55"/>
      <c r="AC66" s="55"/>
      <c r="AD66" s="55"/>
    </row>
    <row r="67" spans="1:30" x14ac:dyDescent="0.3">
      <c r="B67" s="57" t="s">
        <v>76</v>
      </c>
      <c r="C67" s="52">
        <v>763</v>
      </c>
      <c r="D67" s="53">
        <v>1049860.9335965479</v>
      </c>
      <c r="E67" s="54">
        <v>290</v>
      </c>
      <c r="F67" s="53">
        <v>238655.58979375998</v>
      </c>
      <c r="G67" s="54">
        <v>28</v>
      </c>
      <c r="H67" s="53">
        <v>103341.74132849908</v>
      </c>
      <c r="I67" s="55">
        <v>159</v>
      </c>
      <c r="J67" s="55">
        <v>286080.86555091629</v>
      </c>
      <c r="K67" s="55">
        <v>0</v>
      </c>
      <c r="L67" s="55">
        <v>0</v>
      </c>
      <c r="M67" s="52">
        <v>159</v>
      </c>
      <c r="N67" s="53">
        <v>286080.86555091629</v>
      </c>
      <c r="O67" s="52">
        <v>178</v>
      </c>
      <c r="P67" s="53">
        <v>200986.32015378971</v>
      </c>
      <c r="Q67" s="55">
        <v>0</v>
      </c>
      <c r="R67" s="55">
        <v>0</v>
      </c>
      <c r="S67" s="55">
        <v>35</v>
      </c>
      <c r="T67" s="55">
        <v>77693.53731120647</v>
      </c>
      <c r="U67" s="55">
        <v>73</v>
      </c>
      <c r="V67" s="55">
        <v>143102.87945837638</v>
      </c>
      <c r="W67" s="52">
        <v>108</v>
      </c>
      <c r="X67" s="53">
        <v>220796.41676958287</v>
      </c>
      <c r="Y67" s="55"/>
      <c r="Z67" s="55"/>
      <c r="AA67" s="55"/>
      <c r="AB67" s="55"/>
      <c r="AC67" s="55"/>
      <c r="AD67" s="55"/>
    </row>
    <row r="68" spans="1:30" x14ac:dyDescent="0.3">
      <c r="B68" s="10" t="s">
        <v>30</v>
      </c>
      <c r="C68" s="58">
        <f>SUM(C51:C67)</f>
        <v>224746</v>
      </c>
      <c r="D68" s="59">
        <f t="shared" ref="D68:X68" si="1">SUM(D51:D67)</f>
        <v>348652008.6137827</v>
      </c>
      <c r="E68" s="60">
        <f t="shared" si="1"/>
        <v>1791</v>
      </c>
      <c r="F68" s="59">
        <f t="shared" si="1"/>
        <v>5739352.8782489151</v>
      </c>
      <c r="G68" s="60">
        <f t="shared" si="1"/>
        <v>19865</v>
      </c>
      <c r="H68" s="59">
        <f t="shared" si="1"/>
        <v>26012867.94548152</v>
      </c>
      <c r="I68" s="58">
        <f t="shared" si="1"/>
        <v>15871</v>
      </c>
      <c r="J68" s="58">
        <f t="shared" si="1"/>
        <v>73444064.603908181</v>
      </c>
      <c r="K68" s="58">
        <f t="shared" si="1"/>
        <v>7519</v>
      </c>
      <c r="L68" s="58">
        <f t="shared" si="1"/>
        <v>21481981.124409214</v>
      </c>
      <c r="M68" s="58">
        <f t="shared" si="1"/>
        <v>23390</v>
      </c>
      <c r="N68" s="59">
        <f t="shared" si="1"/>
        <v>94926045.728317395</v>
      </c>
      <c r="O68" s="58">
        <f t="shared" si="1"/>
        <v>151190</v>
      </c>
      <c r="P68" s="59">
        <f t="shared" si="1"/>
        <v>187266085.32711893</v>
      </c>
      <c r="Q68" s="58">
        <f t="shared" si="1"/>
        <v>5581</v>
      </c>
      <c r="R68" s="58">
        <f t="shared" si="1"/>
        <v>4754955.5249531996</v>
      </c>
      <c r="S68" s="58">
        <f t="shared" si="1"/>
        <v>7062</v>
      </c>
      <c r="T68" s="58">
        <f t="shared" si="1"/>
        <v>5445435.2702070745</v>
      </c>
      <c r="U68" s="58">
        <f t="shared" si="1"/>
        <v>15867</v>
      </c>
      <c r="V68" s="58">
        <f t="shared" si="1"/>
        <v>24507265.939455718</v>
      </c>
      <c r="W68" s="58">
        <f t="shared" si="1"/>
        <v>28510</v>
      </c>
      <c r="X68" s="59">
        <f t="shared" si="1"/>
        <v>34707656.734615996</v>
      </c>
      <c r="Y68" s="55"/>
      <c r="Z68" s="55"/>
      <c r="AA68" s="55"/>
      <c r="AB68" s="55"/>
      <c r="AC68" s="55"/>
      <c r="AD68" s="55"/>
    </row>
    <row r="69" spans="1:30" s="9" customFormat="1" x14ac:dyDescent="0.3">
      <c r="B69" s="9" t="s">
        <v>50</v>
      </c>
      <c r="D69" s="37">
        <v>13228.474958613129</v>
      </c>
      <c r="E69" s="38"/>
      <c r="F69" s="39">
        <v>217.76121735372851</v>
      </c>
      <c r="H69" s="37">
        <v>986.97430021032505</v>
      </c>
      <c r="I69" s="38"/>
      <c r="J69" s="37">
        <v>2786.5979414098151</v>
      </c>
      <c r="L69" s="37">
        <v>815.06442626131275</v>
      </c>
      <c r="N69" s="39">
        <v>3601.6623676711283</v>
      </c>
      <c r="P69" s="37">
        <v>7105.2070808272783</v>
      </c>
      <c r="Q69" s="38"/>
      <c r="R69" s="37">
        <v>180.41143758572341</v>
      </c>
      <c r="T69" s="37">
        <v>206.60946253282344</v>
      </c>
      <c r="V69" s="37">
        <v>929.84909243212235</v>
      </c>
      <c r="X69" s="39">
        <v>1316.8699925506692</v>
      </c>
    </row>
    <row r="70" spans="1:30" s="9" customFormat="1" x14ac:dyDescent="0.3">
      <c r="D70" s="37"/>
      <c r="F70" s="40"/>
      <c r="H70" s="37"/>
      <c r="J70" s="37"/>
      <c r="L70" s="37"/>
      <c r="N70" s="40"/>
      <c r="P70" s="37"/>
      <c r="R70" s="37"/>
      <c r="T70" s="37"/>
      <c r="V70" s="37"/>
      <c r="X70" s="40"/>
    </row>
    <row r="71" spans="1:30" x14ac:dyDescent="0.3">
      <c r="B71" s="8" t="s">
        <v>51</v>
      </c>
      <c r="C71" s="41"/>
      <c r="D71" s="41"/>
      <c r="E71" s="41"/>
      <c r="F71" s="41"/>
      <c r="G71" s="41"/>
      <c r="H71" s="41"/>
      <c r="I71" s="41"/>
      <c r="J71" s="41"/>
      <c r="K71" s="41"/>
      <c r="L71" s="41"/>
      <c r="P71" s="42"/>
    </row>
    <row r="72" spans="1:30" x14ac:dyDescent="0.3">
      <c r="B72" s="43"/>
      <c r="C72" s="41"/>
      <c r="D72" s="41"/>
      <c r="E72" s="41"/>
      <c r="F72" s="41"/>
      <c r="G72" s="41"/>
      <c r="H72" s="41"/>
      <c r="I72" s="41"/>
      <c r="J72" s="41"/>
      <c r="K72" s="41"/>
      <c r="L72" s="41"/>
    </row>
    <row r="74" spans="1:30" x14ac:dyDescent="0.3">
      <c r="B74" s="10" t="s">
        <v>7</v>
      </c>
    </row>
    <row r="75" spans="1:30" x14ac:dyDescent="0.3">
      <c r="B75" s="117" t="s">
        <v>77</v>
      </c>
      <c r="C75" s="117"/>
      <c r="D75" s="117"/>
      <c r="E75" s="117"/>
      <c r="F75" s="117"/>
      <c r="G75" s="117"/>
      <c r="H75" s="117"/>
      <c r="I75" s="117"/>
      <c r="J75" s="117"/>
      <c r="K75" s="117"/>
      <c r="L75" s="117"/>
    </row>
    <row r="76" spans="1:30" x14ac:dyDescent="0.3">
      <c r="A76" s="118" t="s">
        <v>21</v>
      </c>
      <c r="B76" s="119" t="s">
        <v>78</v>
      </c>
      <c r="C76" s="120" t="s">
        <v>22</v>
      </c>
      <c r="D76" s="121"/>
      <c r="E76" s="120" t="s">
        <v>23</v>
      </c>
      <c r="F76" s="121"/>
      <c r="G76" s="120" t="s">
        <v>24</v>
      </c>
      <c r="H76" s="121"/>
      <c r="I76" s="111" t="s">
        <v>25</v>
      </c>
      <c r="J76" s="111"/>
      <c r="K76" s="111"/>
      <c r="L76" s="111"/>
      <c r="M76" s="111"/>
      <c r="N76" s="111"/>
      <c r="O76" s="111" t="s">
        <v>26</v>
      </c>
      <c r="P76" s="112"/>
      <c r="Q76" s="111" t="s">
        <v>27</v>
      </c>
      <c r="R76" s="111"/>
      <c r="S76" s="111"/>
      <c r="T76" s="111"/>
      <c r="U76" s="111"/>
      <c r="V76" s="111"/>
      <c r="W76" s="111"/>
      <c r="X76" s="112"/>
      <c r="Y76" s="44"/>
      <c r="Z76" s="44"/>
      <c r="AA76" s="44"/>
      <c r="AB76" s="44"/>
      <c r="AC76" s="44"/>
      <c r="AD76" s="44"/>
    </row>
    <row r="77" spans="1:30" ht="15" customHeight="1" x14ac:dyDescent="0.3">
      <c r="A77" s="118"/>
      <c r="B77" s="119"/>
      <c r="C77" s="120"/>
      <c r="D77" s="121"/>
      <c r="E77" s="120"/>
      <c r="F77" s="121"/>
      <c r="G77" s="120"/>
      <c r="H77" s="121"/>
      <c r="I77" s="113" t="s">
        <v>28</v>
      </c>
      <c r="J77" s="113"/>
      <c r="K77" s="113" t="s">
        <v>29</v>
      </c>
      <c r="L77" s="113"/>
      <c r="M77" s="114" t="s">
        <v>30</v>
      </c>
      <c r="N77" s="114"/>
      <c r="O77" s="113" t="s">
        <v>31</v>
      </c>
      <c r="P77" s="115"/>
      <c r="Q77" s="113" t="s">
        <v>32</v>
      </c>
      <c r="R77" s="113"/>
      <c r="S77" s="113" t="s">
        <v>33</v>
      </c>
      <c r="T77" s="113"/>
      <c r="U77" s="113" t="s">
        <v>34</v>
      </c>
      <c r="V77" s="113"/>
      <c r="W77" s="114" t="s">
        <v>30</v>
      </c>
      <c r="X77" s="116"/>
      <c r="Y77" s="44"/>
      <c r="Z77" s="44"/>
      <c r="AA77" s="44"/>
      <c r="AB77" s="44"/>
      <c r="AC77" s="44"/>
      <c r="AD77" s="44"/>
    </row>
    <row r="78" spans="1:30" x14ac:dyDescent="0.3">
      <c r="A78" s="118"/>
      <c r="B78" s="119"/>
      <c r="C78" s="120"/>
      <c r="D78" s="121"/>
      <c r="E78" s="120"/>
      <c r="F78" s="121"/>
      <c r="G78" s="120"/>
      <c r="H78" s="121"/>
      <c r="I78" s="113"/>
      <c r="J78" s="113"/>
      <c r="K78" s="113"/>
      <c r="L78" s="113"/>
      <c r="M78" s="114"/>
      <c r="N78" s="114"/>
      <c r="O78" s="113"/>
      <c r="P78" s="115"/>
      <c r="Q78" s="113"/>
      <c r="R78" s="113"/>
      <c r="S78" s="113"/>
      <c r="T78" s="113"/>
      <c r="U78" s="113"/>
      <c r="V78" s="113"/>
      <c r="W78" s="114"/>
      <c r="X78" s="116"/>
      <c r="Y78" s="44"/>
      <c r="Z78" s="44"/>
      <c r="AA78" s="44"/>
      <c r="AB78" s="44"/>
      <c r="AC78" s="44"/>
      <c r="AD78" s="44"/>
    </row>
    <row r="79" spans="1:30" x14ac:dyDescent="0.3">
      <c r="A79" s="118"/>
      <c r="B79" s="119"/>
      <c r="C79" s="45" t="s">
        <v>35</v>
      </c>
      <c r="D79" s="46" t="s">
        <v>36</v>
      </c>
      <c r="E79" s="45" t="s">
        <v>35</v>
      </c>
      <c r="F79" s="46" t="s">
        <v>36</v>
      </c>
      <c r="G79" s="45" t="s">
        <v>35</v>
      </c>
      <c r="H79" s="46" t="s">
        <v>36</v>
      </c>
      <c r="I79" s="61" t="s">
        <v>35</v>
      </c>
      <c r="J79" s="61" t="s">
        <v>36</v>
      </c>
      <c r="K79" s="61" t="s">
        <v>35</v>
      </c>
      <c r="L79" s="61" t="s">
        <v>36</v>
      </c>
      <c r="M79" s="62" t="s">
        <v>35</v>
      </c>
      <c r="N79" s="62" t="s">
        <v>36</v>
      </c>
      <c r="O79" s="61" t="s">
        <v>35</v>
      </c>
      <c r="P79" s="63" t="s">
        <v>36</v>
      </c>
      <c r="Q79" s="61" t="s">
        <v>35</v>
      </c>
      <c r="R79" s="61" t="s">
        <v>36</v>
      </c>
      <c r="S79" s="61" t="s">
        <v>35</v>
      </c>
      <c r="T79" s="61" t="s">
        <v>36</v>
      </c>
      <c r="U79" s="61" t="s">
        <v>35</v>
      </c>
      <c r="V79" s="61" t="s">
        <v>36</v>
      </c>
      <c r="W79" s="62" t="s">
        <v>35</v>
      </c>
      <c r="X79" s="64" t="s">
        <v>36</v>
      </c>
      <c r="Y79" s="44"/>
      <c r="Z79" s="44"/>
      <c r="AA79" s="44"/>
      <c r="AB79" s="44"/>
      <c r="AC79" s="44"/>
      <c r="AD79" s="44"/>
    </row>
    <row r="80" spans="1:30" x14ac:dyDescent="0.3">
      <c r="A80" s="50"/>
      <c r="B80" s="51" t="s">
        <v>79</v>
      </c>
      <c r="C80" s="52">
        <v>57149</v>
      </c>
      <c r="D80" s="53">
        <v>64809505.757740885</v>
      </c>
      <c r="E80" s="52">
        <v>192</v>
      </c>
      <c r="F80" s="53">
        <v>594081.49356365064</v>
      </c>
      <c r="G80" s="52">
        <v>3628</v>
      </c>
      <c r="H80" s="53">
        <v>4211713.0519342646</v>
      </c>
      <c r="I80" s="55">
        <v>3504</v>
      </c>
      <c r="J80" s="55">
        <v>12159929.807473933</v>
      </c>
      <c r="K80" s="55">
        <v>1387</v>
      </c>
      <c r="L80" s="55">
        <v>1706854.9797549632</v>
      </c>
      <c r="M80" s="55">
        <v>4891</v>
      </c>
      <c r="N80" s="53">
        <v>13866784.787228895</v>
      </c>
      <c r="O80" s="52">
        <v>42659</v>
      </c>
      <c r="P80" s="53">
        <v>39787028.59660168</v>
      </c>
      <c r="Q80" s="52">
        <v>1347</v>
      </c>
      <c r="R80" s="52">
        <v>1186185.5940067165</v>
      </c>
      <c r="S80" s="52">
        <v>1505</v>
      </c>
      <c r="T80" s="52">
        <v>1332100.2287225537</v>
      </c>
      <c r="U80" s="52">
        <v>2927</v>
      </c>
      <c r="V80" s="52">
        <v>3831612.0056831241</v>
      </c>
      <c r="W80" s="52">
        <v>5779</v>
      </c>
      <c r="X80" s="53">
        <v>6349897.828412394</v>
      </c>
      <c r="Y80" s="55"/>
      <c r="Z80" s="55"/>
      <c r="AA80" s="55"/>
      <c r="AB80" s="55"/>
      <c r="AC80" s="55"/>
      <c r="AD80" s="55"/>
    </row>
    <row r="81" spans="2:30" x14ac:dyDescent="0.3">
      <c r="B81" s="51" t="s">
        <v>80</v>
      </c>
      <c r="C81" s="52">
        <v>21978</v>
      </c>
      <c r="D81" s="53">
        <v>103684755.37128444</v>
      </c>
      <c r="E81" s="52">
        <v>52</v>
      </c>
      <c r="F81" s="53">
        <v>169706.72581379942</v>
      </c>
      <c r="G81" s="52">
        <v>724</v>
      </c>
      <c r="H81" s="53">
        <v>3879019.7946805209</v>
      </c>
      <c r="I81" s="55">
        <v>2553</v>
      </c>
      <c r="J81" s="55">
        <v>29934456.860131186</v>
      </c>
      <c r="K81" s="55">
        <v>854</v>
      </c>
      <c r="L81" s="55">
        <v>10600311.818720579</v>
      </c>
      <c r="M81" s="55">
        <v>3407</v>
      </c>
      <c r="N81" s="53">
        <v>40534768.678851768</v>
      </c>
      <c r="O81" s="52">
        <v>16165</v>
      </c>
      <c r="P81" s="53">
        <v>53211259.151623435</v>
      </c>
      <c r="Q81" s="52">
        <v>76</v>
      </c>
      <c r="R81" s="52">
        <v>149049.52488332058</v>
      </c>
      <c r="S81" s="52">
        <v>387</v>
      </c>
      <c r="T81" s="52">
        <v>325093.55004414532</v>
      </c>
      <c r="U81" s="52">
        <v>1167</v>
      </c>
      <c r="V81" s="52">
        <v>5415857.945387451</v>
      </c>
      <c r="W81" s="52">
        <v>1630</v>
      </c>
      <c r="X81" s="53">
        <v>5890001.020314917</v>
      </c>
      <c r="Y81" s="44"/>
      <c r="Z81" s="44"/>
      <c r="AA81" s="44"/>
      <c r="AB81" s="44"/>
      <c r="AC81" s="65"/>
      <c r="AD81" s="65"/>
    </row>
    <row r="82" spans="2:30" x14ac:dyDescent="0.3">
      <c r="B82" s="66" t="s">
        <v>81</v>
      </c>
      <c r="C82" s="52">
        <v>145619</v>
      </c>
      <c r="D82" s="53">
        <v>180157747.48475742</v>
      </c>
      <c r="E82" s="52">
        <v>1547</v>
      </c>
      <c r="F82" s="53">
        <v>4975564.6588714654</v>
      </c>
      <c r="G82" s="52">
        <v>15513</v>
      </c>
      <c r="H82" s="53">
        <v>17922135.098866735</v>
      </c>
      <c r="I82" s="55">
        <v>9814</v>
      </c>
      <c r="J82" s="55">
        <v>31349677.936303053</v>
      </c>
      <c r="K82" s="55">
        <v>5278</v>
      </c>
      <c r="L82" s="55">
        <v>9174814.3259336706</v>
      </c>
      <c r="M82" s="55">
        <v>15092</v>
      </c>
      <c r="N82" s="53">
        <v>40524492.262236722</v>
      </c>
      <c r="O82" s="52">
        <v>92366</v>
      </c>
      <c r="P82" s="53">
        <v>94267797.578893825</v>
      </c>
      <c r="Q82" s="52">
        <v>4158</v>
      </c>
      <c r="R82" s="52">
        <v>3419720.4060631637</v>
      </c>
      <c r="S82" s="52">
        <v>5170</v>
      </c>
      <c r="T82" s="52">
        <v>3788241.4914403744</v>
      </c>
      <c r="U82" s="52">
        <v>11773</v>
      </c>
      <c r="V82" s="52">
        <v>15259795.988385141</v>
      </c>
      <c r="W82" s="52">
        <v>21101</v>
      </c>
      <c r="X82" s="53">
        <v>22467757.885888677</v>
      </c>
      <c r="Y82" s="44"/>
      <c r="Z82" s="44"/>
      <c r="AA82" s="44"/>
      <c r="AB82" s="44"/>
      <c r="AC82" s="65"/>
      <c r="AD82" s="65"/>
    </row>
    <row r="83" spans="2:30" x14ac:dyDescent="0.3">
      <c r="B83" s="67" t="s">
        <v>82</v>
      </c>
      <c r="C83" s="68">
        <f t="shared" ref="C83:N83" si="2">+SUM(C80:C82)</f>
        <v>224746</v>
      </c>
      <c r="D83" s="69">
        <f t="shared" si="2"/>
        <v>348652008.61378276</v>
      </c>
      <c r="E83" s="68">
        <f t="shared" si="2"/>
        <v>1791</v>
      </c>
      <c r="F83" s="69">
        <f t="shared" si="2"/>
        <v>5739352.8782489151</v>
      </c>
      <c r="G83" s="68">
        <f t="shared" si="2"/>
        <v>19865</v>
      </c>
      <c r="H83" s="69">
        <f t="shared" si="2"/>
        <v>26012867.94548152</v>
      </c>
      <c r="I83" s="68">
        <f t="shared" si="2"/>
        <v>15871</v>
      </c>
      <c r="J83" s="68">
        <f t="shared" si="2"/>
        <v>73444064.603908166</v>
      </c>
      <c r="K83" s="68">
        <f t="shared" si="2"/>
        <v>7519</v>
      </c>
      <c r="L83" s="68">
        <f t="shared" si="2"/>
        <v>21481981.124409214</v>
      </c>
      <c r="M83" s="68">
        <f t="shared" si="2"/>
        <v>23390</v>
      </c>
      <c r="N83" s="69">
        <f t="shared" si="2"/>
        <v>94926045.72831738</v>
      </c>
      <c r="O83" s="68">
        <f>+SUM(O80:O82)</f>
        <v>151190</v>
      </c>
      <c r="P83" s="69">
        <f>+SUM(P80:P82)</f>
        <v>187266085.32711893</v>
      </c>
      <c r="Q83" s="68">
        <f t="shared" ref="Q83:X83" si="3">+SUM(Q80:Q82)</f>
        <v>5581</v>
      </c>
      <c r="R83" s="68">
        <f t="shared" si="3"/>
        <v>4754955.5249532005</v>
      </c>
      <c r="S83" s="68">
        <f t="shared" si="3"/>
        <v>7062</v>
      </c>
      <c r="T83" s="68">
        <f t="shared" si="3"/>
        <v>5445435.2702070735</v>
      </c>
      <c r="U83" s="68">
        <f t="shared" si="3"/>
        <v>15867</v>
      </c>
      <c r="V83" s="68">
        <f t="shared" si="3"/>
        <v>24507265.939455718</v>
      </c>
      <c r="W83" s="68">
        <f t="shared" si="3"/>
        <v>28510</v>
      </c>
      <c r="X83" s="69">
        <f t="shared" si="3"/>
        <v>34707656.734615989</v>
      </c>
      <c r="Y83" s="44"/>
      <c r="Z83" s="44"/>
      <c r="AA83" s="44"/>
      <c r="AB83" s="44"/>
      <c r="AC83" s="65"/>
      <c r="AD83" s="65"/>
    </row>
    <row r="84" spans="2:30" s="9" customFormat="1" x14ac:dyDescent="0.3">
      <c r="B84" s="9" t="s">
        <v>50</v>
      </c>
      <c r="D84" s="37">
        <v>13228.474958613129</v>
      </c>
      <c r="E84" s="38"/>
      <c r="F84" s="39">
        <v>217.76121735372851</v>
      </c>
      <c r="H84" s="37">
        <v>986.97430021032505</v>
      </c>
      <c r="I84" s="38"/>
      <c r="J84" s="37">
        <v>2786.5979414098151</v>
      </c>
      <c r="L84" s="37">
        <v>815.06442626131275</v>
      </c>
      <c r="N84" s="39">
        <v>3601.6623676711283</v>
      </c>
      <c r="P84" s="37">
        <v>7105.2070808272783</v>
      </c>
      <c r="Q84" s="38"/>
      <c r="R84" s="37">
        <v>180.41143758572341</v>
      </c>
      <c r="T84" s="37">
        <v>206.60946253282344</v>
      </c>
      <c r="V84" s="37">
        <v>929.84909243212235</v>
      </c>
      <c r="X84" s="39">
        <v>1316.8699925506692</v>
      </c>
    </row>
    <row r="85" spans="2:30" x14ac:dyDescent="0.3">
      <c r="P85" s="42"/>
    </row>
    <row r="86" spans="2:30" x14ac:dyDescent="0.3">
      <c r="B86" s="8" t="s">
        <v>51</v>
      </c>
      <c r="P86" s="42"/>
    </row>
    <row r="87" spans="2:30" x14ac:dyDescent="0.3">
      <c r="C87" s="42"/>
    </row>
    <row r="88" spans="2:30" x14ac:dyDescent="0.3">
      <c r="B88" s="8" t="s">
        <v>83</v>
      </c>
    </row>
    <row r="89" spans="2:30" x14ac:dyDescent="0.3">
      <c r="B89" s="8" t="s">
        <v>84</v>
      </c>
    </row>
    <row r="90" spans="2:30" x14ac:dyDescent="0.3">
      <c r="B90" s="8" t="s">
        <v>85</v>
      </c>
    </row>
    <row r="91" spans="2:30" x14ac:dyDescent="0.3">
      <c r="B91" s="8" t="s">
        <v>86</v>
      </c>
    </row>
    <row r="92" spans="2:30" x14ac:dyDescent="0.3">
      <c r="B92" s="8" t="s">
        <v>87</v>
      </c>
    </row>
    <row r="93" spans="2:30" x14ac:dyDescent="0.3">
      <c r="B93" s="8" t="s">
        <v>88</v>
      </c>
    </row>
    <row r="95" spans="2:30" x14ac:dyDescent="0.3">
      <c r="B95" s="107" t="s">
        <v>89</v>
      </c>
      <c r="C95" s="107"/>
      <c r="D95" s="107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</row>
    <row r="96" spans="2:30" x14ac:dyDescent="0.3">
      <c r="B96" s="108" t="s">
        <v>90</v>
      </c>
      <c r="C96" s="108"/>
      <c r="D96" s="108"/>
      <c r="E96" s="108"/>
      <c r="F96" s="108"/>
      <c r="G96" s="108"/>
      <c r="H96" s="108"/>
      <c r="I96" s="108"/>
      <c r="J96" s="108"/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</row>
    <row r="97" spans="2:22" x14ac:dyDescent="0.3">
      <c r="B97" s="109" t="s">
        <v>91</v>
      </c>
      <c r="C97" s="109"/>
      <c r="D97" s="109"/>
      <c r="E97" s="109"/>
      <c r="F97" s="109"/>
      <c r="G97" s="109"/>
      <c r="H97" s="109"/>
      <c r="I97" s="109"/>
      <c r="J97" s="109"/>
      <c r="K97" s="109"/>
      <c r="L97" s="109"/>
      <c r="M97" s="109"/>
      <c r="N97" s="109"/>
      <c r="O97" s="109"/>
      <c r="P97" s="109"/>
      <c r="Q97" s="109"/>
      <c r="R97" s="109"/>
      <c r="S97" s="109"/>
      <c r="T97" s="109"/>
      <c r="U97" s="109"/>
      <c r="V97" s="109"/>
    </row>
    <row r="98" spans="2:22" x14ac:dyDescent="0.3">
      <c r="B98" s="109"/>
      <c r="C98" s="109"/>
      <c r="D98" s="109"/>
      <c r="E98" s="109"/>
      <c r="F98" s="109"/>
      <c r="G98" s="109"/>
      <c r="H98" s="109"/>
      <c r="I98" s="109"/>
      <c r="J98" s="109"/>
      <c r="K98" s="109"/>
      <c r="L98" s="109"/>
      <c r="M98" s="109"/>
      <c r="N98" s="109"/>
      <c r="O98" s="109"/>
      <c r="P98" s="109"/>
      <c r="Q98" s="109"/>
      <c r="R98" s="109"/>
      <c r="S98" s="109"/>
      <c r="T98" s="109"/>
      <c r="U98" s="109"/>
      <c r="V98" s="109"/>
    </row>
    <row r="99" spans="2:22" x14ac:dyDescent="0.3">
      <c r="B99" s="109"/>
      <c r="C99" s="109"/>
      <c r="D99" s="109"/>
      <c r="E99" s="109"/>
      <c r="F99" s="109"/>
      <c r="G99" s="109"/>
      <c r="H99" s="109"/>
      <c r="I99" s="109"/>
      <c r="J99" s="109"/>
      <c r="K99" s="109"/>
      <c r="L99" s="109"/>
      <c r="M99" s="109"/>
      <c r="N99" s="109"/>
      <c r="O99" s="109"/>
      <c r="P99" s="109"/>
      <c r="Q99" s="109"/>
      <c r="R99" s="109"/>
      <c r="S99" s="109"/>
      <c r="T99" s="109"/>
      <c r="U99" s="109"/>
      <c r="V99" s="109"/>
    </row>
    <row r="100" spans="2:22" x14ac:dyDescent="0.3">
      <c r="B100" s="109" t="s">
        <v>92</v>
      </c>
      <c r="C100" s="109"/>
      <c r="D100" s="109"/>
      <c r="E100" s="109"/>
      <c r="F100" s="109"/>
      <c r="G100" s="109"/>
      <c r="H100" s="109"/>
      <c r="I100" s="109"/>
      <c r="J100" s="109"/>
      <c r="K100" s="109"/>
      <c r="L100" s="109"/>
      <c r="M100" s="109"/>
      <c r="N100" s="109"/>
      <c r="O100" s="109"/>
      <c r="P100" s="109"/>
      <c r="Q100" s="109"/>
      <c r="R100" s="109"/>
      <c r="S100" s="109"/>
      <c r="T100" s="109"/>
      <c r="U100" s="109"/>
      <c r="V100" s="109"/>
    </row>
    <row r="101" spans="2:22" x14ac:dyDescent="0.3">
      <c r="B101" s="109"/>
      <c r="C101" s="109"/>
      <c r="D101" s="109"/>
      <c r="E101" s="109"/>
      <c r="F101" s="109"/>
      <c r="G101" s="109"/>
      <c r="H101" s="109"/>
      <c r="I101" s="109"/>
      <c r="J101" s="109"/>
      <c r="K101" s="109"/>
      <c r="L101" s="109"/>
      <c r="M101" s="109"/>
      <c r="N101" s="109"/>
      <c r="O101" s="109"/>
      <c r="P101" s="109"/>
      <c r="Q101" s="109"/>
      <c r="R101" s="109"/>
      <c r="S101" s="109"/>
      <c r="T101" s="109"/>
      <c r="U101" s="109"/>
      <c r="V101" s="109"/>
    </row>
    <row r="102" spans="2:22" x14ac:dyDescent="0.3">
      <c r="B102" s="106" t="s">
        <v>93</v>
      </c>
      <c r="C102" s="106"/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</row>
    <row r="103" spans="2:22" x14ac:dyDescent="0.3">
      <c r="B103" s="110" t="s">
        <v>94</v>
      </c>
      <c r="C103" s="110"/>
      <c r="D103" s="110"/>
      <c r="E103" s="110"/>
      <c r="F103" s="110"/>
      <c r="G103" s="110"/>
      <c r="H103" s="110"/>
      <c r="I103" s="110"/>
      <c r="J103" s="110"/>
      <c r="K103" s="110"/>
      <c r="L103" s="110"/>
      <c r="M103" s="110"/>
      <c r="N103" s="110"/>
      <c r="O103" s="110"/>
      <c r="P103" s="110"/>
      <c r="Q103" s="110"/>
      <c r="R103" s="110"/>
      <c r="S103" s="110"/>
      <c r="T103" s="110"/>
      <c r="U103" s="110"/>
      <c r="V103" s="110"/>
    </row>
    <row r="104" spans="2:22" x14ac:dyDescent="0.3">
      <c r="B104" s="110"/>
      <c r="C104" s="110"/>
      <c r="D104" s="110"/>
      <c r="E104" s="110"/>
      <c r="F104" s="110"/>
      <c r="G104" s="110"/>
      <c r="H104" s="110"/>
      <c r="I104" s="110"/>
      <c r="J104" s="110"/>
      <c r="K104" s="110"/>
      <c r="L104" s="110"/>
      <c r="M104" s="110"/>
      <c r="N104" s="110"/>
      <c r="O104" s="110"/>
      <c r="P104" s="110"/>
      <c r="Q104" s="110"/>
      <c r="R104" s="110"/>
      <c r="S104" s="110"/>
      <c r="T104" s="110"/>
      <c r="U104" s="110"/>
      <c r="V104" s="110"/>
    </row>
    <row r="105" spans="2:22" x14ac:dyDescent="0.3">
      <c r="B105" s="106" t="s">
        <v>95</v>
      </c>
      <c r="C105" s="106"/>
      <c r="D105" s="106"/>
      <c r="E105" s="106"/>
      <c r="F105" s="106"/>
      <c r="G105" s="106"/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  <c r="R105" s="106"/>
      <c r="S105" s="106"/>
      <c r="T105" s="106"/>
      <c r="U105" s="106"/>
      <c r="V105" s="106"/>
    </row>
    <row r="106" spans="2:22" x14ac:dyDescent="0.3">
      <c r="B106" s="106" t="s">
        <v>96</v>
      </c>
      <c r="C106" s="106"/>
      <c r="D106" s="106"/>
      <c r="E106" s="106"/>
      <c r="F106" s="106"/>
      <c r="G106" s="106"/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  <c r="R106" s="106"/>
      <c r="S106" s="106"/>
      <c r="T106" s="106"/>
      <c r="U106" s="106"/>
      <c r="V106" s="106"/>
    </row>
    <row r="107" spans="2:22" x14ac:dyDescent="0.3">
      <c r="B107" s="106" t="s">
        <v>97</v>
      </c>
      <c r="C107" s="106"/>
      <c r="D107" s="106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6"/>
      <c r="U107" s="106"/>
      <c r="V107" s="106"/>
    </row>
    <row r="108" spans="2:22" x14ac:dyDescent="0.3">
      <c r="B108" s="106" t="s">
        <v>98</v>
      </c>
      <c r="C108" s="106"/>
      <c r="D108" s="106"/>
      <c r="E108" s="106"/>
      <c r="F108" s="106"/>
      <c r="G108" s="106"/>
      <c r="H108" s="106"/>
      <c r="I108" s="106"/>
      <c r="J108" s="106"/>
      <c r="K108" s="106"/>
      <c r="L108" s="106"/>
      <c r="M108" s="106"/>
      <c r="N108" s="106"/>
      <c r="O108" s="106"/>
      <c r="P108" s="106"/>
      <c r="Q108" s="106"/>
      <c r="R108" s="106"/>
      <c r="S108" s="106"/>
      <c r="T108" s="106"/>
      <c r="U108" s="106"/>
      <c r="V108" s="106"/>
    </row>
    <row r="110" spans="2:22" x14ac:dyDescent="0.3"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70"/>
      <c r="N110" s="70"/>
      <c r="O110" s="25"/>
      <c r="P110" s="25"/>
      <c r="Q110" s="25"/>
      <c r="R110" s="25"/>
      <c r="S110" s="25"/>
      <c r="T110" s="25"/>
      <c r="U110" s="25"/>
      <c r="V110" s="25"/>
    </row>
    <row r="111" spans="2:22" x14ac:dyDescent="0.3">
      <c r="B111" s="8" t="s">
        <v>99</v>
      </c>
    </row>
    <row r="112" spans="2:22" x14ac:dyDescent="0.3">
      <c r="B112" s="71" t="str">
        <f>Indice!B20</f>
        <v>Información al:08/08/2021 para todas las instituciones</v>
      </c>
    </row>
    <row r="113" spans="2:2" x14ac:dyDescent="0.3">
      <c r="B113" s="8" t="s">
        <v>51</v>
      </c>
    </row>
    <row r="115" spans="2:2" x14ac:dyDescent="0.3">
      <c r="B115" s="8" t="str">
        <f>Indice!B21</f>
        <v>Actualización: 18/08/2021</v>
      </c>
    </row>
  </sheetData>
  <mergeCells count="76">
    <mergeCell ref="B5:L5"/>
    <mergeCell ref="B6:B9"/>
    <mergeCell ref="C6:D8"/>
    <mergeCell ref="E6:F8"/>
    <mergeCell ref="G6:H8"/>
    <mergeCell ref="I6:N6"/>
    <mergeCell ref="O6:P6"/>
    <mergeCell ref="Q6:X6"/>
    <mergeCell ref="I7:J8"/>
    <mergeCell ref="K7:L8"/>
    <mergeCell ref="M7:N8"/>
    <mergeCell ref="O7:P8"/>
    <mergeCell ref="Q7:R8"/>
    <mergeCell ref="S7:T8"/>
    <mergeCell ref="U7:V8"/>
    <mergeCell ref="W7:X8"/>
    <mergeCell ref="B30:L30"/>
    <mergeCell ref="B31:B34"/>
    <mergeCell ref="C31:D33"/>
    <mergeCell ref="E31:F33"/>
    <mergeCell ref="G31:H33"/>
    <mergeCell ref="I31:N31"/>
    <mergeCell ref="O31:P31"/>
    <mergeCell ref="Q31:X31"/>
    <mergeCell ref="I32:J33"/>
    <mergeCell ref="K32:L33"/>
    <mergeCell ref="M32:N33"/>
    <mergeCell ref="O32:P33"/>
    <mergeCell ref="Q32:R33"/>
    <mergeCell ref="S32:T33"/>
    <mergeCell ref="U32:V33"/>
    <mergeCell ref="W32:X33"/>
    <mergeCell ref="B46:L46"/>
    <mergeCell ref="A47:A50"/>
    <mergeCell ref="B47:B50"/>
    <mergeCell ref="C47:D49"/>
    <mergeCell ref="E47:F49"/>
    <mergeCell ref="G47:H49"/>
    <mergeCell ref="I47:N47"/>
    <mergeCell ref="O47:P47"/>
    <mergeCell ref="Q47:X47"/>
    <mergeCell ref="I48:J49"/>
    <mergeCell ref="K48:L49"/>
    <mergeCell ref="M48:N49"/>
    <mergeCell ref="O48:P49"/>
    <mergeCell ref="Q48:R49"/>
    <mergeCell ref="S48:T49"/>
    <mergeCell ref="U48:V49"/>
    <mergeCell ref="W48:X49"/>
    <mergeCell ref="B75:L75"/>
    <mergeCell ref="A76:A79"/>
    <mergeCell ref="B76:B79"/>
    <mergeCell ref="C76:D78"/>
    <mergeCell ref="E76:F78"/>
    <mergeCell ref="G76:H78"/>
    <mergeCell ref="I76:N76"/>
    <mergeCell ref="O76:P76"/>
    <mergeCell ref="Q76:X76"/>
    <mergeCell ref="I77:J78"/>
    <mergeCell ref="K77:L78"/>
    <mergeCell ref="M77:N78"/>
    <mergeCell ref="O77:P78"/>
    <mergeCell ref="Q77:R78"/>
    <mergeCell ref="S77:T78"/>
    <mergeCell ref="U77:V78"/>
    <mergeCell ref="W77:X78"/>
    <mergeCell ref="B105:V105"/>
    <mergeCell ref="B106:V106"/>
    <mergeCell ref="B107:V107"/>
    <mergeCell ref="B108:V108"/>
    <mergeCell ref="B95:V95"/>
    <mergeCell ref="B96:V96"/>
    <mergeCell ref="B97:V99"/>
    <mergeCell ref="B100:V101"/>
    <mergeCell ref="B102:V102"/>
    <mergeCell ref="B103:V10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66923-CD20-4EEF-98C6-8D1323AC46B8}">
  <dimension ref="A2:AE92"/>
  <sheetViews>
    <sheetView zoomScale="75" zoomScaleNormal="75" workbookViewId="0">
      <selection activeCell="B24" sqref="B24:B27"/>
    </sheetView>
  </sheetViews>
  <sheetFormatPr baseColWidth="10" defaultColWidth="11.44140625" defaultRowHeight="14.4" x14ac:dyDescent="0.3"/>
  <cols>
    <col min="1" max="1" width="5.6640625" style="8" customWidth="1"/>
    <col min="2" max="2" width="20.88671875" style="8" customWidth="1"/>
    <col min="3" max="3" width="28.6640625" style="8" bestFit="1" customWidth="1"/>
    <col min="4" max="4" width="12.44140625" style="8" bestFit="1" customWidth="1"/>
    <col min="5" max="5" width="17.44140625" style="8" bestFit="1" customWidth="1"/>
    <col min="6" max="6" width="9.5546875" style="8" bestFit="1" customWidth="1"/>
    <col min="7" max="7" width="15.33203125" style="8" bestFit="1" customWidth="1"/>
    <col min="8" max="8" width="11" style="8" bestFit="1" customWidth="1"/>
    <col min="9" max="9" width="16.44140625" style="8" bestFit="1" customWidth="1"/>
    <col min="10" max="10" width="11" style="8" bestFit="1" customWidth="1"/>
    <col min="11" max="11" width="16.44140625" style="8" bestFit="1" customWidth="1"/>
    <col min="12" max="12" width="9.5546875" style="8" bestFit="1" customWidth="1"/>
    <col min="13" max="13" width="14.5546875" style="8" bestFit="1" customWidth="1"/>
    <col min="14" max="14" width="12.5546875" style="11" bestFit="1" customWidth="1"/>
    <col min="15" max="15" width="18.109375" style="11" bestFit="1" customWidth="1"/>
    <col min="16" max="16" width="11.109375" style="8" bestFit="1" customWidth="1"/>
    <col min="17" max="17" width="17.44140625" style="8" bestFit="1" customWidth="1"/>
    <col min="18" max="18" width="8.6640625" style="8" bestFit="1" customWidth="1"/>
    <col min="19" max="19" width="14.33203125" style="8" bestFit="1" customWidth="1"/>
    <col min="20" max="20" width="11.44140625" style="8" bestFit="1" customWidth="1"/>
    <col min="21" max="21" width="16.44140625" style="8" customWidth="1"/>
    <col min="22" max="22" width="11.44140625" style="8" bestFit="1" customWidth="1"/>
    <col min="23" max="23" width="16" style="8" bestFit="1" customWidth="1"/>
    <col min="24" max="24" width="12.5546875" style="11" bestFit="1" customWidth="1"/>
    <col min="25" max="25" width="18.109375" style="11" bestFit="1" customWidth="1"/>
    <col min="26" max="16384" width="11.44140625" style="8"/>
  </cols>
  <sheetData>
    <row r="2" spans="2:25" x14ac:dyDescent="0.3">
      <c r="B2" s="10" t="s">
        <v>9</v>
      </c>
    </row>
    <row r="3" spans="2:25" ht="15.6" x14ac:dyDescent="0.3">
      <c r="B3" s="10" t="s">
        <v>100</v>
      </c>
      <c r="C3" s="72"/>
    </row>
    <row r="4" spans="2:25" x14ac:dyDescent="0.3">
      <c r="B4" s="119" t="s">
        <v>21</v>
      </c>
      <c r="C4" s="119" t="s">
        <v>53</v>
      </c>
      <c r="D4" s="134" t="s">
        <v>22</v>
      </c>
      <c r="E4" s="134"/>
      <c r="F4" s="122" t="s">
        <v>23</v>
      </c>
      <c r="G4" s="121"/>
      <c r="H4" s="134" t="s">
        <v>24</v>
      </c>
      <c r="I4" s="134"/>
      <c r="J4" s="123" t="s">
        <v>25</v>
      </c>
      <c r="K4" s="125"/>
      <c r="L4" s="125"/>
      <c r="M4" s="125"/>
      <c r="N4" s="125"/>
      <c r="O4" s="124"/>
      <c r="P4" s="125" t="s">
        <v>26</v>
      </c>
      <c r="Q4" s="125"/>
      <c r="R4" s="123" t="s">
        <v>27</v>
      </c>
      <c r="S4" s="125"/>
      <c r="T4" s="125"/>
      <c r="U4" s="125"/>
      <c r="V4" s="125"/>
      <c r="W4" s="125"/>
      <c r="X4" s="125"/>
      <c r="Y4" s="124"/>
    </row>
    <row r="5" spans="2:25" x14ac:dyDescent="0.3">
      <c r="B5" s="119"/>
      <c r="C5" s="119"/>
      <c r="D5" s="135"/>
      <c r="E5" s="135"/>
      <c r="F5" s="122"/>
      <c r="G5" s="121"/>
      <c r="H5" s="135"/>
      <c r="I5" s="135"/>
      <c r="J5" s="126" t="s">
        <v>28</v>
      </c>
      <c r="K5" s="127"/>
      <c r="L5" s="127" t="s">
        <v>29</v>
      </c>
      <c r="M5" s="127"/>
      <c r="N5" s="128" t="s">
        <v>30</v>
      </c>
      <c r="O5" s="129"/>
      <c r="P5" s="127" t="s">
        <v>31</v>
      </c>
      <c r="Q5" s="127"/>
      <c r="R5" s="126" t="s">
        <v>32</v>
      </c>
      <c r="S5" s="127"/>
      <c r="T5" s="127" t="s">
        <v>33</v>
      </c>
      <c r="U5" s="127"/>
      <c r="V5" s="127" t="s">
        <v>34</v>
      </c>
      <c r="W5" s="127"/>
      <c r="X5" s="128" t="s">
        <v>30</v>
      </c>
      <c r="Y5" s="129"/>
    </row>
    <row r="6" spans="2:25" ht="30" customHeight="1" x14ac:dyDescent="0.3">
      <c r="B6" s="119"/>
      <c r="C6" s="119"/>
      <c r="D6" s="135"/>
      <c r="E6" s="135"/>
      <c r="F6" s="136"/>
      <c r="G6" s="137"/>
      <c r="H6" s="135"/>
      <c r="I6" s="135"/>
      <c r="J6" s="126"/>
      <c r="K6" s="127"/>
      <c r="L6" s="127"/>
      <c r="M6" s="127"/>
      <c r="N6" s="130"/>
      <c r="O6" s="131"/>
      <c r="P6" s="127"/>
      <c r="Q6" s="127"/>
      <c r="R6" s="126"/>
      <c r="S6" s="127"/>
      <c r="T6" s="127"/>
      <c r="U6" s="127"/>
      <c r="V6" s="127"/>
      <c r="W6" s="127"/>
      <c r="X6" s="130"/>
      <c r="Y6" s="131"/>
    </row>
    <row r="7" spans="2:25" x14ac:dyDescent="0.3">
      <c r="B7" s="133"/>
      <c r="C7" s="133"/>
      <c r="D7" s="12" t="s">
        <v>35</v>
      </c>
      <c r="E7" s="12" t="s">
        <v>36</v>
      </c>
      <c r="F7" s="13" t="s">
        <v>35</v>
      </c>
      <c r="G7" s="14" t="s">
        <v>36</v>
      </c>
      <c r="H7" s="12" t="s">
        <v>35</v>
      </c>
      <c r="I7" s="12" t="s">
        <v>36</v>
      </c>
      <c r="J7" s="13" t="s">
        <v>35</v>
      </c>
      <c r="K7" s="12" t="s">
        <v>36</v>
      </c>
      <c r="L7" s="12" t="s">
        <v>35</v>
      </c>
      <c r="M7" s="12" t="s">
        <v>36</v>
      </c>
      <c r="N7" s="15" t="s">
        <v>35</v>
      </c>
      <c r="O7" s="16" t="s">
        <v>36</v>
      </c>
      <c r="P7" s="12" t="s">
        <v>35</v>
      </c>
      <c r="Q7" s="12" t="s">
        <v>36</v>
      </c>
      <c r="R7" s="13" t="s">
        <v>35</v>
      </c>
      <c r="S7" s="12" t="s">
        <v>36</v>
      </c>
      <c r="T7" s="12" t="s">
        <v>35</v>
      </c>
      <c r="U7" s="12" t="s">
        <v>36</v>
      </c>
      <c r="V7" s="12" t="s">
        <v>35</v>
      </c>
      <c r="W7" s="12" t="s">
        <v>36</v>
      </c>
      <c r="X7" s="15" t="s">
        <v>35</v>
      </c>
      <c r="Y7" s="16" t="s">
        <v>36</v>
      </c>
    </row>
    <row r="8" spans="2:25" x14ac:dyDescent="0.3">
      <c r="B8" s="141" t="s">
        <v>37</v>
      </c>
      <c r="C8" s="8" t="s">
        <v>54</v>
      </c>
      <c r="D8" s="73">
        <v>21494</v>
      </c>
      <c r="E8" s="73">
        <v>19140712.634636551</v>
      </c>
      <c r="F8" s="74">
        <v>0</v>
      </c>
      <c r="G8" s="75">
        <v>0</v>
      </c>
      <c r="H8" s="73">
        <v>257</v>
      </c>
      <c r="I8" s="73">
        <v>422136.56614476175</v>
      </c>
      <c r="J8" s="74">
        <v>1672</v>
      </c>
      <c r="K8" s="73">
        <v>1928394.5880642305</v>
      </c>
      <c r="L8" s="73">
        <v>0</v>
      </c>
      <c r="M8" s="73">
        <v>0</v>
      </c>
      <c r="N8" s="76">
        <v>1672</v>
      </c>
      <c r="O8" s="77">
        <v>1928394.5880642305</v>
      </c>
      <c r="P8" s="73">
        <v>18687</v>
      </c>
      <c r="Q8" s="73">
        <v>16171947.172850821</v>
      </c>
      <c r="R8" s="74">
        <v>0</v>
      </c>
      <c r="S8" s="73">
        <v>0</v>
      </c>
      <c r="T8" s="73">
        <v>210</v>
      </c>
      <c r="U8" s="73">
        <v>108589.5935269636</v>
      </c>
      <c r="V8" s="73">
        <v>668</v>
      </c>
      <c r="W8" s="73">
        <v>509644.71404977335</v>
      </c>
      <c r="X8" s="76">
        <v>878</v>
      </c>
      <c r="Y8" s="77">
        <v>618234.30757673702</v>
      </c>
    </row>
    <row r="9" spans="2:25" x14ac:dyDescent="0.3">
      <c r="B9" s="140"/>
      <c r="C9" s="8" t="s">
        <v>55</v>
      </c>
      <c r="D9" s="73">
        <v>3942</v>
      </c>
      <c r="E9" s="73">
        <v>14995179.320397027</v>
      </c>
      <c r="F9" s="74">
        <v>0</v>
      </c>
      <c r="G9" s="75">
        <v>0</v>
      </c>
      <c r="H9" s="73">
        <v>85</v>
      </c>
      <c r="I9" s="73">
        <v>474982.29483170348</v>
      </c>
      <c r="J9" s="74">
        <v>465</v>
      </c>
      <c r="K9" s="73">
        <v>2407164.1762964418</v>
      </c>
      <c r="L9" s="73">
        <v>0</v>
      </c>
      <c r="M9" s="73">
        <v>0</v>
      </c>
      <c r="N9" s="76">
        <v>465</v>
      </c>
      <c r="O9" s="77">
        <v>2407164.1762964418</v>
      </c>
      <c r="P9" s="73">
        <v>3319</v>
      </c>
      <c r="Q9" s="73">
        <v>11834957.290195435</v>
      </c>
      <c r="R9" s="74">
        <v>0</v>
      </c>
      <c r="S9" s="73">
        <v>0</v>
      </c>
      <c r="T9" s="73">
        <v>13</v>
      </c>
      <c r="U9" s="73">
        <v>33707.012052952901</v>
      </c>
      <c r="V9" s="73">
        <v>60</v>
      </c>
      <c r="W9" s="73">
        <v>244368.54702049232</v>
      </c>
      <c r="X9" s="76">
        <v>73</v>
      </c>
      <c r="Y9" s="77">
        <v>278075.55907344521</v>
      </c>
    </row>
    <row r="10" spans="2:25" x14ac:dyDescent="0.3">
      <c r="B10" s="140"/>
      <c r="C10" s="8" t="s">
        <v>56</v>
      </c>
      <c r="D10" s="73">
        <v>1102</v>
      </c>
      <c r="E10" s="73">
        <v>15092381.215421168</v>
      </c>
      <c r="F10" s="74">
        <v>0</v>
      </c>
      <c r="G10" s="75">
        <v>0</v>
      </c>
      <c r="H10" s="73">
        <v>46</v>
      </c>
      <c r="I10" s="73">
        <v>761473.41940217675</v>
      </c>
      <c r="J10" s="74">
        <v>278</v>
      </c>
      <c r="K10" s="73">
        <v>3987979.8705338966</v>
      </c>
      <c r="L10" s="73">
        <v>0</v>
      </c>
      <c r="M10" s="73">
        <v>0</v>
      </c>
      <c r="N10" s="76">
        <v>278</v>
      </c>
      <c r="O10" s="77">
        <v>3987979.8705338966</v>
      </c>
      <c r="P10" s="73">
        <v>751</v>
      </c>
      <c r="Q10" s="73">
        <v>9704030.0402952153</v>
      </c>
      <c r="R10" s="74">
        <v>0</v>
      </c>
      <c r="S10" s="73">
        <v>0</v>
      </c>
      <c r="T10" s="73">
        <v>4</v>
      </c>
      <c r="U10" s="73">
        <v>60473.060595350566</v>
      </c>
      <c r="V10" s="73">
        <v>23</v>
      </c>
      <c r="W10" s="73">
        <v>578424.82459452818</v>
      </c>
      <c r="X10" s="76">
        <v>27</v>
      </c>
      <c r="Y10" s="77">
        <v>638897.88518987875</v>
      </c>
    </row>
    <row r="11" spans="2:25" x14ac:dyDescent="0.3">
      <c r="B11" s="140"/>
      <c r="C11" s="8" t="s">
        <v>57</v>
      </c>
      <c r="D11" s="73">
        <v>144</v>
      </c>
      <c r="E11" s="73">
        <v>5176470.3970258003</v>
      </c>
      <c r="F11" s="74">
        <v>0</v>
      </c>
      <c r="G11" s="75">
        <v>0</v>
      </c>
      <c r="H11" s="73">
        <v>8</v>
      </c>
      <c r="I11" s="73">
        <v>568178.00043809379</v>
      </c>
      <c r="J11" s="74">
        <v>46</v>
      </c>
      <c r="K11" s="73">
        <v>1397223.5138073436</v>
      </c>
      <c r="L11" s="73">
        <v>0</v>
      </c>
      <c r="M11" s="73">
        <v>0</v>
      </c>
      <c r="N11" s="76">
        <v>46</v>
      </c>
      <c r="O11" s="77">
        <v>1397223.5138073436</v>
      </c>
      <c r="P11" s="73">
        <v>87</v>
      </c>
      <c r="Q11" s="73">
        <v>3159324.1005976084</v>
      </c>
      <c r="R11" s="74">
        <v>1</v>
      </c>
      <c r="S11" s="73">
        <v>33596.144775194756</v>
      </c>
      <c r="T11" s="73">
        <v>0</v>
      </c>
      <c r="U11" s="73">
        <v>0</v>
      </c>
      <c r="V11" s="73">
        <v>2</v>
      </c>
      <c r="W11" s="73">
        <v>18148.637407560207</v>
      </c>
      <c r="X11" s="76">
        <v>3</v>
      </c>
      <c r="Y11" s="77">
        <v>51744.782182754963</v>
      </c>
    </row>
    <row r="12" spans="2:25" x14ac:dyDescent="0.3">
      <c r="B12" s="141" t="s">
        <v>38</v>
      </c>
      <c r="C12" s="78" t="s">
        <v>54</v>
      </c>
      <c r="D12" s="79">
        <v>235</v>
      </c>
      <c r="E12" s="79">
        <v>799546.94634561299</v>
      </c>
      <c r="F12" s="80">
        <v>0</v>
      </c>
      <c r="G12" s="81">
        <v>0</v>
      </c>
      <c r="H12" s="79">
        <v>48</v>
      </c>
      <c r="I12" s="79">
        <v>308506.67824165843</v>
      </c>
      <c r="J12" s="80">
        <v>44</v>
      </c>
      <c r="K12" s="79">
        <v>122592.33228468568</v>
      </c>
      <c r="L12" s="79">
        <v>0</v>
      </c>
      <c r="M12" s="79">
        <v>0</v>
      </c>
      <c r="N12" s="82">
        <v>44</v>
      </c>
      <c r="O12" s="83">
        <v>122592.33228468568</v>
      </c>
      <c r="P12" s="79">
        <v>116</v>
      </c>
      <c r="Q12" s="79">
        <v>277906.32565011899</v>
      </c>
      <c r="R12" s="80">
        <v>0</v>
      </c>
      <c r="S12" s="79">
        <v>0</v>
      </c>
      <c r="T12" s="79">
        <v>3</v>
      </c>
      <c r="U12" s="79">
        <v>23752.474356062692</v>
      </c>
      <c r="V12" s="79">
        <v>24</v>
      </c>
      <c r="W12" s="79">
        <v>66789.135813087181</v>
      </c>
      <c r="X12" s="82">
        <v>27</v>
      </c>
      <c r="Y12" s="83">
        <v>90541.610169149877</v>
      </c>
    </row>
    <row r="13" spans="2:25" x14ac:dyDescent="0.3">
      <c r="B13" s="140"/>
      <c r="C13" s="8" t="s">
        <v>55</v>
      </c>
      <c r="D13" s="73">
        <v>391</v>
      </c>
      <c r="E13" s="73">
        <v>1822345.9866045453</v>
      </c>
      <c r="F13" s="74">
        <v>0</v>
      </c>
      <c r="G13" s="75">
        <v>0</v>
      </c>
      <c r="H13" s="73">
        <v>77</v>
      </c>
      <c r="I13" s="73">
        <v>447332.66768171819</v>
      </c>
      <c r="J13" s="74">
        <v>86</v>
      </c>
      <c r="K13" s="73">
        <v>377083.12895678595</v>
      </c>
      <c r="L13" s="73">
        <v>0</v>
      </c>
      <c r="M13" s="73">
        <v>0</v>
      </c>
      <c r="N13" s="76">
        <v>86</v>
      </c>
      <c r="O13" s="77">
        <v>377083.12895678595</v>
      </c>
      <c r="P13" s="73">
        <v>186</v>
      </c>
      <c r="Q13" s="73">
        <v>785232.99739428307</v>
      </c>
      <c r="R13" s="74">
        <v>0</v>
      </c>
      <c r="S13" s="73">
        <v>0</v>
      </c>
      <c r="T13" s="73">
        <v>2</v>
      </c>
      <c r="U13" s="73">
        <v>24558.781830667369</v>
      </c>
      <c r="V13" s="73">
        <v>40</v>
      </c>
      <c r="W13" s="73">
        <v>188138.41074109063</v>
      </c>
      <c r="X13" s="76">
        <v>42</v>
      </c>
      <c r="Y13" s="77">
        <v>212697.192571758</v>
      </c>
    </row>
    <row r="14" spans="2:25" x14ac:dyDescent="0.3">
      <c r="B14" s="140"/>
      <c r="C14" s="8" t="s">
        <v>56</v>
      </c>
      <c r="D14" s="73">
        <v>431</v>
      </c>
      <c r="E14" s="73">
        <v>3291064.6967679164</v>
      </c>
      <c r="F14" s="74">
        <v>0</v>
      </c>
      <c r="G14" s="75">
        <v>0</v>
      </c>
      <c r="H14" s="73">
        <v>85</v>
      </c>
      <c r="I14" s="73">
        <v>1013921.5704719452</v>
      </c>
      <c r="J14" s="74">
        <v>72</v>
      </c>
      <c r="K14" s="73">
        <v>523226.35872888315</v>
      </c>
      <c r="L14" s="73">
        <v>0</v>
      </c>
      <c r="M14" s="73">
        <v>0</v>
      </c>
      <c r="N14" s="76">
        <v>72</v>
      </c>
      <c r="O14" s="77">
        <v>523226.35872888315</v>
      </c>
      <c r="P14" s="73">
        <v>250</v>
      </c>
      <c r="Q14" s="73">
        <v>1515182.5627945543</v>
      </c>
      <c r="R14" s="74">
        <v>0</v>
      </c>
      <c r="S14" s="73">
        <v>0</v>
      </c>
      <c r="T14" s="73">
        <v>0</v>
      </c>
      <c r="U14" s="73">
        <v>0</v>
      </c>
      <c r="V14" s="73">
        <v>24</v>
      </c>
      <c r="W14" s="73">
        <v>238734.20477253394</v>
      </c>
      <c r="X14" s="76">
        <v>24</v>
      </c>
      <c r="Y14" s="77">
        <v>238734.20477253394</v>
      </c>
    </row>
    <row r="15" spans="2:25" x14ac:dyDescent="0.3">
      <c r="B15" s="142"/>
      <c r="C15" s="25" t="s">
        <v>57</v>
      </c>
      <c r="D15" s="84">
        <v>33</v>
      </c>
      <c r="E15" s="84">
        <v>529273.66478841822</v>
      </c>
      <c r="F15" s="85">
        <v>0</v>
      </c>
      <c r="G15" s="86">
        <v>0</v>
      </c>
      <c r="H15" s="84">
        <v>7</v>
      </c>
      <c r="I15" s="84">
        <v>59263.59938344355</v>
      </c>
      <c r="J15" s="85">
        <v>6</v>
      </c>
      <c r="K15" s="84">
        <v>130353.04172775566</v>
      </c>
      <c r="L15" s="84">
        <v>0</v>
      </c>
      <c r="M15" s="84">
        <v>0</v>
      </c>
      <c r="N15" s="87">
        <v>6</v>
      </c>
      <c r="O15" s="88">
        <v>130353.04172775566</v>
      </c>
      <c r="P15" s="84">
        <v>18</v>
      </c>
      <c r="Q15" s="84">
        <v>304381.07166326448</v>
      </c>
      <c r="R15" s="85">
        <v>0</v>
      </c>
      <c r="S15" s="84">
        <v>0</v>
      </c>
      <c r="T15" s="84">
        <v>0</v>
      </c>
      <c r="U15" s="84">
        <v>0</v>
      </c>
      <c r="V15" s="84">
        <v>2</v>
      </c>
      <c r="W15" s="84">
        <v>35275.952013954498</v>
      </c>
      <c r="X15" s="87">
        <v>2</v>
      </c>
      <c r="Y15" s="88">
        <v>35275.952013954498</v>
      </c>
    </row>
    <row r="16" spans="2:25" x14ac:dyDescent="0.3">
      <c r="B16" s="140" t="s">
        <v>39</v>
      </c>
      <c r="C16" s="8" t="s">
        <v>54</v>
      </c>
      <c r="D16" s="73">
        <v>144274</v>
      </c>
      <c r="E16" s="73">
        <v>55229765.527970135</v>
      </c>
      <c r="F16" s="74">
        <v>0</v>
      </c>
      <c r="G16" s="75">
        <v>0</v>
      </c>
      <c r="H16" s="73">
        <v>17750</v>
      </c>
      <c r="I16" s="73">
        <v>13009367.599911574</v>
      </c>
      <c r="J16" s="74">
        <v>3719</v>
      </c>
      <c r="K16" s="73">
        <v>2506791.2669173386</v>
      </c>
      <c r="L16" s="73">
        <v>6188</v>
      </c>
      <c r="M16" s="73">
        <v>4127592.7778703538</v>
      </c>
      <c r="N16" s="76">
        <v>9907</v>
      </c>
      <c r="O16" s="77">
        <v>6634384.0447876928</v>
      </c>
      <c r="P16" s="73">
        <v>95263</v>
      </c>
      <c r="Q16" s="73">
        <v>22727669.597807113</v>
      </c>
      <c r="R16" s="74">
        <v>5447</v>
      </c>
      <c r="S16" s="73">
        <v>4049127.3477321933</v>
      </c>
      <c r="T16" s="73">
        <v>6599</v>
      </c>
      <c r="U16" s="73">
        <v>2709386.2419755608</v>
      </c>
      <c r="V16" s="73">
        <v>9308</v>
      </c>
      <c r="W16" s="73">
        <v>6099830.6957560005</v>
      </c>
      <c r="X16" s="76">
        <v>21354</v>
      </c>
      <c r="Y16" s="77">
        <v>12858344.285463754</v>
      </c>
    </row>
    <row r="17" spans="2:25" x14ac:dyDescent="0.3">
      <c r="B17" s="140"/>
      <c r="C17" s="8" t="s">
        <v>55</v>
      </c>
      <c r="D17" s="73">
        <v>3229</v>
      </c>
      <c r="E17" s="73">
        <v>9738909.4016459417</v>
      </c>
      <c r="F17" s="74">
        <v>0</v>
      </c>
      <c r="G17" s="75">
        <v>0</v>
      </c>
      <c r="H17" s="73">
        <v>321</v>
      </c>
      <c r="I17" s="73">
        <v>1050094.4363104445</v>
      </c>
      <c r="J17" s="74">
        <v>114</v>
      </c>
      <c r="K17" s="73">
        <v>403197.19048879703</v>
      </c>
      <c r="L17" s="73">
        <v>422</v>
      </c>
      <c r="M17" s="73">
        <v>2062432.936148511</v>
      </c>
      <c r="N17" s="76">
        <v>536</v>
      </c>
      <c r="O17" s="77">
        <v>2465630.1266373079</v>
      </c>
      <c r="P17" s="73">
        <v>2099</v>
      </c>
      <c r="Q17" s="73">
        <v>4971763.7572517283</v>
      </c>
      <c r="R17" s="74">
        <v>84</v>
      </c>
      <c r="S17" s="73">
        <v>282867.67778743856</v>
      </c>
      <c r="T17" s="73">
        <v>67</v>
      </c>
      <c r="U17" s="73">
        <v>196540.47196536104</v>
      </c>
      <c r="V17" s="73">
        <v>122</v>
      </c>
      <c r="W17" s="73">
        <v>772012.93169366231</v>
      </c>
      <c r="X17" s="76">
        <v>273</v>
      </c>
      <c r="Y17" s="77">
        <v>1251421.0814464618</v>
      </c>
    </row>
    <row r="18" spans="2:25" x14ac:dyDescent="0.3">
      <c r="B18" s="140"/>
      <c r="C18" s="8" t="s">
        <v>56</v>
      </c>
      <c r="D18" s="73">
        <v>1705</v>
      </c>
      <c r="E18" s="73">
        <v>24391220.606800128</v>
      </c>
      <c r="F18" s="74">
        <v>0</v>
      </c>
      <c r="G18" s="75">
        <v>0</v>
      </c>
      <c r="H18" s="73">
        <v>60</v>
      </c>
      <c r="I18" s="73">
        <v>905431.41971932433</v>
      </c>
      <c r="J18" s="74">
        <v>21</v>
      </c>
      <c r="K18" s="73">
        <v>230984.66598040942</v>
      </c>
      <c r="L18" s="73">
        <v>581</v>
      </c>
      <c r="M18" s="73">
        <v>9729950.5696562305</v>
      </c>
      <c r="N18" s="76">
        <v>602</v>
      </c>
      <c r="O18" s="77">
        <v>9960935.2356366403</v>
      </c>
      <c r="P18" s="73">
        <v>894</v>
      </c>
      <c r="Q18" s="73">
        <v>10823133.282457571</v>
      </c>
      <c r="R18" s="74">
        <v>6</v>
      </c>
      <c r="S18" s="73">
        <v>27260.546266594814</v>
      </c>
      <c r="T18" s="73">
        <v>31</v>
      </c>
      <c r="U18" s="73">
        <v>277890.59344902053</v>
      </c>
      <c r="V18" s="73">
        <v>112</v>
      </c>
      <c r="W18" s="73">
        <v>2396569.5292709772</v>
      </c>
      <c r="X18" s="76">
        <v>149</v>
      </c>
      <c r="Y18" s="77">
        <v>2701720.6689865924</v>
      </c>
    </row>
    <row r="19" spans="2:25" x14ac:dyDescent="0.3">
      <c r="B19" s="140"/>
      <c r="C19" s="8" t="s">
        <v>57</v>
      </c>
      <c r="D19" s="73">
        <v>344</v>
      </c>
      <c r="E19" s="73">
        <v>12806520.46788007</v>
      </c>
      <c r="F19" s="74">
        <v>0</v>
      </c>
      <c r="G19" s="75">
        <v>0</v>
      </c>
      <c r="H19" s="73">
        <v>5</v>
      </c>
      <c r="I19" s="73">
        <v>94509.049423960503</v>
      </c>
      <c r="J19" s="74">
        <v>5</v>
      </c>
      <c r="K19" s="73">
        <v>87693.711204851817</v>
      </c>
      <c r="L19" s="73">
        <v>108</v>
      </c>
      <c r="M19" s="73">
        <v>4559467.7934589647</v>
      </c>
      <c r="N19" s="76">
        <v>113</v>
      </c>
      <c r="O19" s="77">
        <v>4647161.5046638167</v>
      </c>
      <c r="P19" s="73">
        <v>184</v>
      </c>
      <c r="Q19" s="73">
        <v>6014848.928417366</v>
      </c>
      <c r="R19" s="74">
        <v>2</v>
      </c>
      <c r="S19" s="73">
        <v>9515.7293790222993</v>
      </c>
      <c r="T19" s="73">
        <v>16</v>
      </c>
      <c r="U19" s="73">
        <v>943303.69214911852</v>
      </c>
      <c r="V19" s="73">
        <v>24</v>
      </c>
      <c r="W19" s="73">
        <v>1097181.5638467856</v>
      </c>
      <c r="X19" s="76">
        <v>42</v>
      </c>
      <c r="Y19" s="77">
        <v>2050000.9853749264</v>
      </c>
    </row>
    <row r="20" spans="2:25" x14ac:dyDescent="0.3">
      <c r="B20" s="141" t="s">
        <v>40</v>
      </c>
      <c r="C20" s="78" t="s">
        <v>54</v>
      </c>
      <c r="D20" s="79">
        <v>2158</v>
      </c>
      <c r="E20" s="79">
        <v>2389242.3626556005</v>
      </c>
      <c r="F20" s="80">
        <v>675</v>
      </c>
      <c r="G20" s="81">
        <v>631461.4074029777</v>
      </c>
      <c r="H20" s="79">
        <v>48</v>
      </c>
      <c r="I20" s="79">
        <v>60560.62179072827</v>
      </c>
      <c r="J20" s="80">
        <v>98</v>
      </c>
      <c r="K20" s="79">
        <v>129811.25383499992</v>
      </c>
      <c r="L20" s="79">
        <v>2</v>
      </c>
      <c r="M20" s="79">
        <v>7559.1325744188207</v>
      </c>
      <c r="N20" s="82">
        <v>100</v>
      </c>
      <c r="O20" s="83">
        <v>137370.38640941874</v>
      </c>
      <c r="P20" s="79">
        <v>1331</v>
      </c>
      <c r="Q20" s="79">
        <v>1544160.0770964331</v>
      </c>
      <c r="R20" s="80">
        <v>1</v>
      </c>
      <c r="S20" s="79">
        <v>470.81637287957932</v>
      </c>
      <c r="T20" s="79">
        <v>2</v>
      </c>
      <c r="U20" s="79">
        <v>13606.438633953876</v>
      </c>
      <c r="V20" s="79">
        <v>1</v>
      </c>
      <c r="W20" s="79">
        <v>1612.6149492093484</v>
      </c>
      <c r="X20" s="82">
        <v>4</v>
      </c>
      <c r="Y20" s="83">
        <v>15689.869956042805</v>
      </c>
    </row>
    <row r="21" spans="2:25" x14ac:dyDescent="0.3">
      <c r="B21" s="140"/>
      <c r="C21" s="8" t="s">
        <v>55</v>
      </c>
      <c r="D21" s="73">
        <v>1193</v>
      </c>
      <c r="E21" s="73">
        <v>4706921.3359708544</v>
      </c>
      <c r="F21" s="74">
        <v>57</v>
      </c>
      <c r="G21" s="75">
        <v>453441.38749390229</v>
      </c>
      <c r="H21" s="73">
        <v>27</v>
      </c>
      <c r="I21" s="73">
        <v>88252.910333233449</v>
      </c>
      <c r="J21" s="74">
        <v>71</v>
      </c>
      <c r="K21" s="73">
        <v>325513.32476855617</v>
      </c>
      <c r="L21" s="73">
        <v>2</v>
      </c>
      <c r="M21" s="73">
        <v>14211.169239907382</v>
      </c>
      <c r="N21" s="76">
        <v>73</v>
      </c>
      <c r="O21" s="77">
        <v>339724.49400846352</v>
      </c>
      <c r="P21" s="73">
        <v>1030</v>
      </c>
      <c r="Q21" s="73">
        <v>3787582.5755274929</v>
      </c>
      <c r="R21" s="74">
        <v>0</v>
      </c>
      <c r="S21" s="73">
        <v>0</v>
      </c>
      <c r="T21" s="73">
        <v>6</v>
      </c>
      <c r="U21" s="73">
        <v>37919.968607762319</v>
      </c>
      <c r="V21" s="73">
        <v>0</v>
      </c>
      <c r="W21" s="73">
        <v>0</v>
      </c>
      <c r="X21" s="76">
        <v>6</v>
      </c>
      <c r="Y21" s="77">
        <v>37919.968607762319</v>
      </c>
    </row>
    <row r="22" spans="2:25" x14ac:dyDescent="0.3">
      <c r="B22" s="140"/>
      <c r="C22" s="8" t="s">
        <v>56</v>
      </c>
      <c r="D22" s="73">
        <v>762</v>
      </c>
      <c r="E22" s="73">
        <v>9259817.6178183202</v>
      </c>
      <c r="F22" s="74">
        <v>27</v>
      </c>
      <c r="G22" s="75">
        <v>411142.90052987839</v>
      </c>
      <c r="H22" s="73">
        <v>13</v>
      </c>
      <c r="I22" s="73">
        <v>163547.21068008005</v>
      </c>
      <c r="J22" s="74">
        <v>48</v>
      </c>
      <c r="K22" s="73">
        <v>719027.52595974109</v>
      </c>
      <c r="L22" s="73">
        <v>5</v>
      </c>
      <c r="M22" s="73">
        <v>12626.453402819119</v>
      </c>
      <c r="N22" s="76">
        <v>53</v>
      </c>
      <c r="O22" s="77">
        <v>731653.9793625602</v>
      </c>
      <c r="P22" s="73">
        <v>634</v>
      </c>
      <c r="Q22" s="73">
        <v>7286264.1708538663</v>
      </c>
      <c r="R22" s="74">
        <v>0</v>
      </c>
      <c r="S22" s="73">
        <v>0</v>
      </c>
      <c r="T22" s="73">
        <v>35</v>
      </c>
      <c r="U22" s="73">
        <v>667209.35639193538</v>
      </c>
      <c r="V22" s="73">
        <v>0</v>
      </c>
      <c r="W22" s="73">
        <v>0</v>
      </c>
      <c r="X22" s="76">
        <v>35</v>
      </c>
      <c r="Y22" s="77">
        <v>667209.35639193538</v>
      </c>
    </row>
    <row r="23" spans="2:25" x14ac:dyDescent="0.3">
      <c r="B23" s="142"/>
      <c r="C23" s="25" t="s">
        <v>57</v>
      </c>
      <c r="D23" s="84">
        <v>122</v>
      </c>
      <c r="E23" s="84">
        <v>3909230.5550553463</v>
      </c>
      <c r="F23" s="85">
        <v>4</v>
      </c>
      <c r="G23" s="86">
        <v>77271.132982947936</v>
      </c>
      <c r="H23" s="84">
        <v>1</v>
      </c>
      <c r="I23" s="84">
        <v>47034.602685272657</v>
      </c>
      <c r="J23" s="85">
        <v>12</v>
      </c>
      <c r="K23" s="84">
        <v>432321.98420846811</v>
      </c>
      <c r="L23" s="84">
        <v>0</v>
      </c>
      <c r="M23" s="84">
        <v>0</v>
      </c>
      <c r="N23" s="87">
        <v>12</v>
      </c>
      <c r="O23" s="88">
        <v>432321.98420846811</v>
      </c>
      <c r="P23" s="84">
        <v>97</v>
      </c>
      <c r="Q23" s="84">
        <v>3113865.2707916461</v>
      </c>
      <c r="R23" s="85">
        <v>0</v>
      </c>
      <c r="S23" s="84">
        <v>0</v>
      </c>
      <c r="T23" s="84">
        <v>8</v>
      </c>
      <c r="U23" s="84">
        <v>238737.56438701146</v>
      </c>
      <c r="V23" s="84">
        <v>0</v>
      </c>
      <c r="W23" s="84">
        <v>0</v>
      </c>
      <c r="X23" s="87">
        <v>8</v>
      </c>
      <c r="Y23" s="88">
        <v>238737.56438701146</v>
      </c>
    </row>
    <row r="24" spans="2:25" x14ac:dyDescent="0.3">
      <c r="B24" s="140" t="s">
        <v>41</v>
      </c>
      <c r="C24" s="8" t="s">
        <v>54</v>
      </c>
      <c r="D24" s="73">
        <v>7125</v>
      </c>
      <c r="E24" s="73">
        <v>17614714.611702479</v>
      </c>
      <c r="F24" s="74">
        <v>0</v>
      </c>
      <c r="G24" s="75">
        <v>0</v>
      </c>
      <c r="H24" s="73">
        <v>188</v>
      </c>
      <c r="I24" s="73">
        <v>2181575.7398207043</v>
      </c>
      <c r="J24" s="74">
        <v>756</v>
      </c>
      <c r="K24" s="73">
        <v>9784710.8569973372</v>
      </c>
      <c r="L24" s="73">
        <v>0</v>
      </c>
      <c r="M24" s="73">
        <v>0</v>
      </c>
      <c r="N24" s="76">
        <v>756</v>
      </c>
      <c r="O24" s="77">
        <v>9784710.8569973372</v>
      </c>
      <c r="P24" s="73">
        <v>6082</v>
      </c>
      <c r="Q24" s="73">
        <v>4760838.5570858978</v>
      </c>
      <c r="R24" s="74">
        <v>0</v>
      </c>
      <c r="S24" s="73">
        <v>0</v>
      </c>
      <c r="T24" s="73">
        <v>0</v>
      </c>
      <c r="U24" s="73">
        <v>0</v>
      </c>
      <c r="V24" s="73">
        <v>99</v>
      </c>
      <c r="W24" s="73">
        <v>887589.45779853873</v>
      </c>
      <c r="X24" s="76">
        <v>99</v>
      </c>
      <c r="Y24" s="77">
        <v>887589.45779853873</v>
      </c>
    </row>
    <row r="25" spans="2:25" x14ac:dyDescent="0.3">
      <c r="B25" s="140"/>
      <c r="C25" s="8" t="s">
        <v>55</v>
      </c>
      <c r="D25" s="73">
        <v>2010</v>
      </c>
      <c r="E25" s="73">
        <v>22906748.703222409</v>
      </c>
      <c r="F25" s="74">
        <v>0</v>
      </c>
      <c r="G25" s="75">
        <v>0</v>
      </c>
      <c r="H25" s="73">
        <v>63</v>
      </c>
      <c r="I25" s="73">
        <v>2202398.63035237</v>
      </c>
      <c r="J25" s="74">
        <v>295</v>
      </c>
      <c r="K25" s="73">
        <v>13680462.023657061</v>
      </c>
      <c r="L25" s="73">
        <v>0</v>
      </c>
      <c r="M25" s="73">
        <v>0</v>
      </c>
      <c r="N25" s="76">
        <v>295</v>
      </c>
      <c r="O25" s="77">
        <v>13680462.023657061</v>
      </c>
      <c r="P25" s="73">
        <v>1636</v>
      </c>
      <c r="Q25" s="73">
        <v>6502562.8963169223</v>
      </c>
      <c r="R25" s="74">
        <v>0</v>
      </c>
      <c r="S25" s="73">
        <v>0</v>
      </c>
      <c r="T25" s="73">
        <v>0</v>
      </c>
      <c r="U25" s="73">
        <v>0</v>
      </c>
      <c r="V25" s="73">
        <v>16</v>
      </c>
      <c r="W25" s="73">
        <v>521325.1528960549</v>
      </c>
      <c r="X25" s="76">
        <v>16</v>
      </c>
      <c r="Y25" s="77">
        <v>521325.1528960549</v>
      </c>
    </row>
    <row r="26" spans="2:25" x14ac:dyDescent="0.3">
      <c r="B26" s="140"/>
      <c r="C26" s="8" t="s">
        <v>56</v>
      </c>
      <c r="D26" s="73">
        <v>1008</v>
      </c>
      <c r="E26" s="73">
        <v>17841154.075044382</v>
      </c>
      <c r="F26" s="74">
        <v>0</v>
      </c>
      <c r="G26" s="75">
        <v>0</v>
      </c>
      <c r="H26" s="73">
        <v>7</v>
      </c>
      <c r="I26" s="73">
        <v>453229.12705121265</v>
      </c>
      <c r="J26" s="74">
        <v>84</v>
      </c>
      <c r="K26" s="73">
        <v>4990542.6772163045</v>
      </c>
      <c r="L26" s="73">
        <v>0</v>
      </c>
      <c r="M26" s="73">
        <v>0</v>
      </c>
      <c r="N26" s="76">
        <v>84</v>
      </c>
      <c r="O26" s="77">
        <v>4990542.6772163045</v>
      </c>
      <c r="P26" s="73">
        <v>914</v>
      </c>
      <c r="Q26" s="73">
        <v>12297180.761100503</v>
      </c>
      <c r="R26" s="74">
        <v>0</v>
      </c>
      <c r="S26" s="73">
        <v>0</v>
      </c>
      <c r="T26" s="73">
        <v>0</v>
      </c>
      <c r="U26" s="73">
        <v>0</v>
      </c>
      <c r="V26" s="73">
        <v>3</v>
      </c>
      <c r="W26" s="73">
        <v>100201.50967636162</v>
      </c>
      <c r="X26" s="76">
        <v>3</v>
      </c>
      <c r="Y26" s="77">
        <v>100201.50967636162</v>
      </c>
    </row>
    <row r="27" spans="2:25" x14ac:dyDescent="0.3">
      <c r="B27" s="140"/>
      <c r="C27" s="8" t="s">
        <v>57</v>
      </c>
      <c r="D27" s="73">
        <v>147</v>
      </c>
      <c r="E27" s="73">
        <v>4689691.0793164661</v>
      </c>
      <c r="F27" s="74">
        <v>0</v>
      </c>
      <c r="G27" s="75">
        <v>0</v>
      </c>
      <c r="H27" s="73">
        <v>0</v>
      </c>
      <c r="I27" s="73">
        <v>0</v>
      </c>
      <c r="J27" s="74">
        <v>7</v>
      </c>
      <c r="K27" s="73">
        <v>278690.09975367307</v>
      </c>
      <c r="L27" s="73">
        <v>0</v>
      </c>
      <c r="M27" s="73">
        <v>0</v>
      </c>
      <c r="N27" s="76">
        <v>7</v>
      </c>
      <c r="O27" s="77">
        <v>278690.09975367307</v>
      </c>
      <c r="P27" s="73">
        <v>140</v>
      </c>
      <c r="Q27" s="73">
        <v>4411000.9795627929</v>
      </c>
      <c r="R27" s="74">
        <v>0</v>
      </c>
      <c r="S27" s="73">
        <v>0</v>
      </c>
      <c r="T27" s="73">
        <v>0</v>
      </c>
      <c r="U27" s="73">
        <v>0</v>
      </c>
      <c r="V27" s="73">
        <v>0</v>
      </c>
      <c r="W27" s="73">
        <v>0</v>
      </c>
      <c r="X27" s="76">
        <v>0</v>
      </c>
      <c r="Y27" s="77">
        <v>0</v>
      </c>
    </row>
    <row r="28" spans="2:25" x14ac:dyDescent="0.3">
      <c r="B28" s="141" t="s">
        <v>42</v>
      </c>
      <c r="C28" s="78" t="s">
        <v>54</v>
      </c>
      <c r="D28" s="79">
        <v>1234</v>
      </c>
      <c r="E28" s="79">
        <v>4383614.6709324811</v>
      </c>
      <c r="F28" s="80">
        <v>900</v>
      </c>
      <c r="G28" s="81">
        <v>3113190.1639559059</v>
      </c>
      <c r="H28" s="79">
        <v>53</v>
      </c>
      <c r="I28" s="79">
        <v>177282.64557545492</v>
      </c>
      <c r="J28" s="80">
        <v>21</v>
      </c>
      <c r="K28" s="79">
        <v>170317.83498379993</v>
      </c>
      <c r="L28" s="79">
        <v>6</v>
      </c>
      <c r="M28" s="79">
        <v>37776.069600461211</v>
      </c>
      <c r="N28" s="82">
        <v>27</v>
      </c>
      <c r="O28" s="83">
        <v>208093.90458426115</v>
      </c>
      <c r="P28" s="79">
        <v>241</v>
      </c>
      <c r="Q28" s="79">
        <v>838903.5972064134</v>
      </c>
      <c r="R28" s="80">
        <v>1</v>
      </c>
      <c r="S28" s="79">
        <v>1007.8843432558427</v>
      </c>
      <c r="T28" s="79">
        <v>2</v>
      </c>
      <c r="U28" s="79">
        <v>1924.9801446784379</v>
      </c>
      <c r="V28" s="79">
        <v>10</v>
      </c>
      <c r="W28" s="79">
        <v>43211.495122511704</v>
      </c>
      <c r="X28" s="82">
        <v>13</v>
      </c>
      <c r="Y28" s="83">
        <v>46144.359610445979</v>
      </c>
    </row>
    <row r="29" spans="2:25" x14ac:dyDescent="0.3">
      <c r="B29" s="140"/>
      <c r="C29" s="8" t="s">
        <v>55</v>
      </c>
      <c r="D29" s="73">
        <v>221</v>
      </c>
      <c r="E29" s="73">
        <v>1109537.6317472816</v>
      </c>
      <c r="F29" s="74">
        <v>57</v>
      </c>
      <c r="G29" s="75">
        <v>426915.55561976152</v>
      </c>
      <c r="H29" s="73">
        <v>11</v>
      </c>
      <c r="I29" s="73">
        <v>34374.06320509909</v>
      </c>
      <c r="J29" s="74">
        <v>10</v>
      </c>
      <c r="K29" s="73">
        <v>79186.113235134049</v>
      </c>
      <c r="L29" s="73">
        <v>0</v>
      </c>
      <c r="M29" s="73">
        <v>0</v>
      </c>
      <c r="N29" s="76">
        <v>10</v>
      </c>
      <c r="O29" s="77">
        <v>79186.113235134049</v>
      </c>
      <c r="P29" s="73">
        <v>138</v>
      </c>
      <c r="Q29" s="73">
        <v>550671.44435201772</v>
      </c>
      <c r="R29" s="74">
        <v>0</v>
      </c>
      <c r="S29" s="73">
        <v>0</v>
      </c>
      <c r="T29" s="73">
        <v>1</v>
      </c>
      <c r="U29" s="73">
        <v>773.6560534205579</v>
      </c>
      <c r="V29" s="73">
        <v>4</v>
      </c>
      <c r="W29" s="73">
        <v>17616.799281848809</v>
      </c>
      <c r="X29" s="76">
        <v>5</v>
      </c>
      <c r="Y29" s="77">
        <v>18390.455335269366</v>
      </c>
    </row>
    <row r="30" spans="2:25" x14ac:dyDescent="0.3">
      <c r="B30" s="140"/>
      <c r="C30" s="8" t="s">
        <v>56</v>
      </c>
      <c r="D30" s="73">
        <v>204</v>
      </c>
      <c r="E30" s="73">
        <v>2574443.6981023555</v>
      </c>
      <c r="F30" s="74">
        <v>31</v>
      </c>
      <c r="G30" s="75">
        <v>386405.72367439693</v>
      </c>
      <c r="H30" s="73">
        <v>3</v>
      </c>
      <c r="I30" s="73">
        <v>34692.180698880446</v>
      </c>
      <c r="J30" s="74">
        <v>4</v>
      </c>
      <c r="K30" s="73">
        <v>57030.604744044409</v>
      </c>
      <c r="L30" s="73">
        <v>0</v>
      </c>
      <c r="M30" s="73">
        <v>0</v>
      </c>
      <c r="N30" s="76">
        <v>4</v>
      </c>
      <c r="O30" s="77">
        <v>57030.604744044409</v>
      </c>
      <c r="P30" s="73">
        <v>163</v>
      </c>
      <c r="Q30" s="73">
        <v>2015004.9594964879</v>
      </c>
      <c r="R30" s="74">
        <v>0</v>
      </c>
      <c r="S30" s="73">
        <v>0</v>
      </c>
      <c r="T30" s="73">
        <v>0</v>
      </c>
      <c r="U30" s="73">
        <v>0</v>
      </c>
      <c r="V30" s="73">
        <v>3</v>
      </c>
      <c r="W30" s="73">
        <v>81310.229488545738</v>
      </c>
      <c r="X30" s="76">
        <v>3</v>
      </c>
      <c r="Y30" s="77">
        <v>81310.229488545738</v>
      </c>
    </row>
    <row r="31" spans="2:25" x14ac:dyDescent="0.3">
      <c r="B31" s="142"/>
      <c r="C31" s="25" t="s">
        <v>57</v>
      </c>
      <c r="D31" s="84">
        <v>27</v>
      </c>
      <c r="E31" s="84">
        <v>954496.17679232068</v>
      </c>
      <c r="F31" s="85">
        <v>8</v>
      </c>
      <c r="G31" s="86">
        <v>51175.380039589698</v>
      </c>
      <c r="H31" s="84">
        <v>0</v>
      </c>
      <c r="I31" s="84">
        <v>0</v>
      </c>
      <c r="J31" s="85">
        <v>0</v>
      </c>
      <c r="K31" s="84">
        <v>0</v>
      </c>
      <c r="L31" s="84">
        <v>0</v>
      </c>
      <c r="M31" s="84">
        <v>0</v>
      </c>
      <c r="N31" s="87">
        <v>0</v>
      </c>
      <c r="O31" s="88">
        <v>0</v>
      </c>
      <c r="P31" s="84">
        <v>19</v>
      </c>
      <c r="Q31" s="84">
        <v>903320.79675273108</v>
      </c>
      <c r="R31" s="85">
        <v>0</v>
      </c>
      <c r="S31" s="84">
        <v>0</v>
      </c>
      <c r="T31" s="84">
        <v>0</v>
      </c>
      <c r="U31" s="84">
        <v>0</v>
      </c>
      <c r="V31" s="84">
        <v>0</v>
      </c>
      <c r="W31" s="84">
        <v>0</v>
      </c>
      <c r="X31" s="87">
        <v>0</v>
      </c>
      <c r="Y31" s="88">
        <v>0</v>
      </c>
    </row>
    <row r="32" spans="2:25" x14ac:dyDescent="0.3">
      <c r="B32" s="140" t="s">
        <v>43</v>
      </c>
      <c r="C32" s="8" t="s">
        <v>54</v>
      </c>
      <c r="D32" s="73">
        <v>14577</v>
      </c>
      <c r="E32" s="73">
        <v>16453443.291756984</v>
      </c>
      <c r="F32" s="74">
        <v>0</v>
      </c>
      <c r="G32" s="75">
        <v>0</v>
      </c>
      <c r="H32" s="73">
        <v>0</v>
      </c>
      <c r="I32" s="73">
        <v>0</v>
      </c>
      <c r="J32" s="74">
        <v>4316</v>
      </c>
      <c r="K32" s="73">
        <v>4778869.2668850869</v>
      </c>
      <c r="L32" s="73">
        <v>0</v>
      </c>
      <c r="M32" s="73">
        <v>0</v>
      </c>
      <c r="N32" s="76">
        <v>4316</v>
      </c>
      <c r="O32" s="77">
        <v>4778869.2668850869</v>
      </c>
      <c r="P32" s="73">
        <v>8410</v>
      </c>
      <c r="Q32" s="73">
        <v>9197156.2466991786</v>
      </c>
      <c r="R32" s="74">
        <v>0</v>
      </c>
      <c r="S32" s="73">
        <v>0</v>
      </c>
      <c r="T32" s="73">
        <v>8</v>
      </c>
      <c r="U32" s="73">
        <v>14357.082302491624</v>
      </c>
      <c r="V32" s="73">
        <v>1843</v>
      </c>
      <c r="W32" s="73">
        <v>2463060.6958702276</v>
      </c>
      <c r="X32" s="76">
        <v>1851</v>
      </c>
      <c r="Y32" s="77">
        <v>2477417.7781727193</v>
      </c>
    </row>
    <row r="33" spans="2:25" x14ac:dyDescent="0.3">
      <c r="B33" s="140"/>
      <c r="C33" s="8" t="s">
        <v>55</v>
      </c>
      <c r="D33" s="73">
        <v>2735</v>
      </c>
      <c r="E33" s="73">
        <v>13413173.153488692</v>
      </c>
      <c r="F33" s="74">
        <v>0</v>
      </c>
      <c r="G33" s="75">
        <v>0</v>
      </c>
      <c r="H33" s="73">
        <v>0</v>
      </c>
      <c r="I33" s="73">
        <v>0</v>
      </c>
      <c r="J33" s="74">
        <v>938</v>
      </c>
      <c r="K33" s="73">
        <v>4195569.8372468362</v>
      </c>
      <c r="L33" s="73">
        <v>0</v>
      </c>
      <c r="M33" s="73">
        <v>0</v>
      </c>
      <c r="N33" s="76">
        <v>938</v>
      </c>
      <c r="O33" s="77">
        <v>4195569.8372468362</v>
      </c>
      <c r="P33" s="73">
        <v>1392</v>
      </c>
      <c r="Q33" s="73">
        <v>7558166.444237791</v>
      </c>
      <c r="R33" s="74">
        <v>0</v>
      </c>
      <c r="S33" s="73">
        <v>0</v>
      </c>
      <c r="T33" s="73">
        <v>6</v>
      </c>
      <c r="U33" s="73">
        <v>13428.379066645344</v>
      </c>
      <c r="V33" s="73">
        <v>399</v>
      </c>
      <c r="W33" s="73">
        <v>1646008.4929374184</v>
      </c>
      <c r="X33" s="76">
        <v>405</v>
      </c>
      <c r="Y33" s="77">
        <v>1659436.8720040638</v>
      </c>
    </row>
    <row r="34" spans="2:25" x14ac:dyDescent="0.3">
      <c r="B34" s="140"/>
      <c r="C34" s="8" t="s">
        <v>56</v>
      </c>
      <c r="D34" s="73">
        <v>1317</v>
      </c>
      <c r="E34" s="73">
        <v>22691009.922285397</v>
      </c>
      <c r="F34" s="74">
        <v>0</v>
      </c>
      <c r="G34" s="75">
        <v>0</v>
      </c>
      <c r="H34" s="73">
        <v>0</v>
      </c>
      <c r="I34" s="73">
        <v>0</v>
      </c>
      <c r="J34" s="74">
        <v>585</v>
      </c>
      <c r="K34" s="73">
        <v>10467124.481913852</v>
      </c>
      <c r="L34" s="73">
        <v>0</v>
      </c>
      <c r="M34" s="73">
        <v>0</v>
      </c>
      <c r="N34" s="76">
        <v>585</v>
      </c>
      <c r="O34" s="77">
        <v>10467124.481913852</v>
      </c>
      <c r="P34" s="73">
        <v>623</v>
      </c>
      <c r="Q34" s="73">
        <v>11409028.510024417</v>
      </c>
      <c r="R34" s="74">
        <v>0</v>
      </c>
      <c r="S34" s="73">
        <v>0</v>
      </c>
      <c r="T34" s="73">
        <v>0</v>
      </c>
      <c r="U34" s="73">
        <v>0</v>
      </c>
      <c r="V34" s="73">
        <v>109</v>
      </c>
      <c r="W34" s="73">
        <v>814856.93034712877</v>
      </c>
      <c r="X34" s="76">
        <v>109</v>
      </c>
      <c r="Y34" s="77">
        <v>814856.93034712877</v>
      </c>
    </row>
    <row r="35" spans="2:25" x14ac:dyDescent="0.3">
      <c r="B35" s="140"/>
      <c r="C35" s="8" t="s">
        <v>57</v>
      </c>
      <c r="D35" s="73">
        <v>201</v>
      </c>
      <c r="E35" s="73">
        <v>7253409.8573776465</v>
      </c>
      <c r="F35" s="74">
        <v>0</v>
      </c>
      <c r="G35" s="75">
        <v>0</v>
      </c>
      <c r="H35" s="73">
        <v>0</v>
      </c>
      <c r="I35" s="73">
        <v>0</v>
      </c>
      <c r="J35" s="74">
        <v>138</v>
      </c>
      <c r="K35" s="73">
        <v>5048185.135788898</v>
      </c>
      <c r="L35" s="73">
        <v>0</v>
      </c>
      <c r="M35" s="73">
        <v>0</v>
      </c>
      <c r="N35" s="76">
        <v>138</v>
      </c>
      <c r="O35" s="77">
        <v>5048185.135788898</v>
      </c>
      <c r="P35" s="73">
        <v>60</v>
      </c>
      <c r="Q35" s="73">
        <v>2186914.8226862671</v>
      </c>
      <c r="R35" s="74">
        <v>0</v>
      </c>
      <c r="S35" s="73">
        <v>0</v>
      </c>
      <c r="T35" s="73">
        <v>0</v>
      </c>
      <c r="U35" s="73">
        <v>0</v>
      </c>
      <c r="V35" s="73">
        <v>3</v>
      </c>
      <c r="W35" s="73">
        <v>18309.898902481142</v>
      </c>
      <c r="X35" s="76">
        <v>3</v>
      </c>
      <c r="Y35" s="77">
        <v>18309.898902481142</v>
      </c>
    </row>
    <row r="36" spans="2:25" x14ac:dyDescent="0.3">
      <c r="B36" s="141" t="s">
        <v>44</v>
      </c>
      <c r="C36" s="78" t="s">
        <v>54</v>
      </c>
      <c r="D36" s="79">
        <v>8485</v>
      </c>
      <c r="E36" s="79">
        <v>8452540.9976442382</v>
      </c>
      <c r="F36" s="80">
        <v>0</v>
      </c>
      <c r="G36" s="81">
        <v>0</v>
      </c>
      <c r="H36" s="79">
        <v>507</v>
      </c>
      <c r="I36" s="79">
        <v>451456.64441034064</v>
      </c>
      <c r="J36" s="80">
        <v>1530</v>
      </c>
      <c r="K36" s="79">
        <v>1573842.558353144</v>
      </c>
      <c r="L36" s="79">
        <v>111</v>
      </c>
      <c r="M36" s="79">
        <v>121623.10386718504</v>
      </c>
      <c r="N36" s="82">
        <v>1641</v>
      </c>
      <c r="O36" s="83">
        <v>1695465.6622203288</v>
      </c>
      <c r="P36" s="79">
        <v>4005</v>
      </c>
      <c r="Q36" s="79">
        <v>4220139.2457396733</v>
      </c>
      <c r="R36" s="80">
        <v>0</v>
      </c>
      <c r="S36" s="79">
        <v>0</v>
      </c>
      <c r="T36" s="79">
        <v>38</v>
      </c>
      <c r="U36" s="79">
        <v>53070.92979346434</v>
      </c>
      <c r="V36" s="79">
        <v>2294</v>
      </c>
      <c r="W36" s="79">
        <v>2032408.5154804315</v>
      </c>
      <c r="X36" s="82">
        <v>2332</v>
      </c>
      <c r="Y36" s="83">
        <v>2085479.445273896</v>
      </c>
    </row>
    <row r="37" spans="2:25" x14ac:dyDescent="0.3">
      <c r="B37" s="140"/>
      <c r="C37" s="8" t="s">
        <v>55</v>
      </c>
      <c r="D37" s="73">
        <v>2212</v>
      </c>
      <c r="E37" s="73">
        <v>8215096.8849990526</v>
      </c>
      <c r="F37" s="74">
        <v>0</v>
      </c>
      <c r="G37" s="75">
        <v>0</v>
      </c>
      <c r="H37" s="73">
        <v>133</v>
      </c>
      <c r="I37" s="73">
        <v>485992.70943500689</v>
      </c>
      <c r="J37" s="74">
        <v>239</v>
      </c>
      <c r="K37" s="73">
        <v>888656.59643504594</v>
      </c>
      <c r="L37" s="73">
        <v>41</v>
      </c>
      <c r="M37" s="73">
        <v>158999.44841849507</v>
      </c>
      <c r="N37" s="76">
        <v>280</v>
      </c>
      <c r="O37" s="77">
        <v>1047656.044853541</v>
      </c>
      <c r="P37" s="73">
        <v>1327</v>
      </c>
      <c r="Q37" s="73">
        <v>4749266.6579428678</v>
      </c>
      <c r="R37" s="74">
        <v>0</v>
      </c>
      <c r="S37" s="73">
        <v>0</v>
      </c>
      <c r="T37" s="73">
        <v>11</v>
      </c>
      <c r="U37" s="73">
        <v>26204.99292465191</v>
      </c>
      <c r="V37" s="73">
        <v>461</v>
      </c>
      <c r="W37" s="73">
        <v>1905976.479842985</v>
      </c>
      <c r="X37" s="76">
        <v>472</v>
      </c>
      <c r="Y37" s="77">
        <v>1932181.4727676369</v>
      </c>
    </row>
    <row r="38" spans="2:25" x14ac:dyDescent="0.3">
      <c r="B38" s="140"/>
      <c r="C38" s="8" t="s">
        <v>56</v>
      </c>
      <c r="D38" s="73">
        <v>906</v>
      </c>
      <c r="E38" s="73">
        <v>9911846.1946318746</v>
      </c>
      <c r="F38" s="74">
        <v>0</v>
      </c>
      <c r="G38" s="75">
        <v>0</v>
      </c>
      <c r="H38" s="73">
        <v>49</v>
      </c>
      <c r="I38" s="73">
        <v>387024.15986120759</v>
      </c>
      <c r="J38" s="74">
        <v>85</v>
      </c>
      <c r="K38" s="73">
        <v>703859.77345447661</v>
      </c>
      <c r="L38" s="73">
        <v>11</v>
      </c>
      <c r="M38" s="73">
        <v>68838.500644374057</v>
      </c>
      <c r="N38" s="76">
        <v>96</v>
      </c>
      <c r="O38" s="77">
        <v>772698.27409885067</v>
      </c>
      <c r="P38" s="73">
        <v>635</v>
      </c>
      <c r="Q38" s="73">
        <v>7499979.9229774782</v>
      </c>
      <c r="R38" s="74">
        <v>0</v>
      </c>
      <c r="S38" s="73">
        <v>0</v>
      </c>
      <c r="T38" s="73">
        <v>0</v>
      </c>
      <c r="U38" s="73">
        <v>0</v>
      </c>
      <c r="V38" s="73">
        <v>126</v>
      </c>
      <c r="W38" s="73">
        <v>1252143.8376943369</v>
      </c>
      <c r="X38" s="76">
        <v>126</v>
      </c>
      <c r="Y38" s="77">
        <v>1252143.8376943369</v>
      </c>
    </row>
    <row r="39" spans="2:25" x14ac:dyDescent="0.3">
      <c r="B39" s="142"/>
      <c r="C39" s="25" t="s">
        <v>57</v>
      </c>
      <c r="D39" s="84">
        <v>46</v>
      </c>
      <c r="E39" s="84">
        <v>1813179.6037469108</v>
      </c>
      <c r="F39" s="85">
        <v>0</v>
      </c>
      <c r="G39" s="86">
        <v>0</v>
      </c>
      <c r="H39" s="84">
        <v>0</v>
      </c>
      <c r="I39" s="84">
        <v>0</v>
      </c>
      <c r="J39" s="85">
        <v>5</v>
      </c>
      <c r="K39" s="84">
        <v>52074.024401551877</v>
      </c>
      <c r="L39" s="84">
        <v>0</v>
      </c>
      <c r="M39" s="84">
        <v>0</v>
      </c>
      <c r="N39" s="87">
        <v>5</v>
      </c>
      <c r="O39" s="88">
        <v>52074.024401551877</v>
      </c>
      <c r="P39" s="84">
        <v>40</v>
      </c>
      <c r="Q39" s="84">
        <v>1727509.4345701642</v>
      </c>
      <c r="R39" s="85">
        <v>0</v>
      </c>
      <c r="S39" s="84">
        <v>0</v>
      </c>
      <c r="T39" s="84">
        <v>0</v>
      </c>
      <c r="U39" s="84">
        <v>0</v>
      </c>
      <c r="V39" s="84">
        <v>1</v>
      </c>
      <c r="W39" s="84">
        <v>33596.144775194756</v>
      </c>
      <c r="X39" s="87">
        <v>1</v>
      </c>
      <c r="Y39" s="88">
        <v>33596.144775194756</v>
      </c>
    </row>
    <row r="40" spans="2:25" x14ac:dyDescent="0.3">
      <c r="B40" s="140" t="s">
        <v>45</v>
      </c>
      <c r="C40" s="8" t="s">
        <v>54</v>
      </c>
      <c r="D40" s="73">
        <v>55</v>
      </c>
      <c r="E40" s="73">
        <v>194135.2747761489</v>
      </c>
      <c r="F40" s="74">
        <v>8</v>
      </c>
      <c r="G40" s="75">
        <v>19374.896691854818</v>
      </c>
      <c r="H40" s="73">
        <v>1</v>
      </c>
      <c r="I40" s="73">
        <v>26876.915820155806</v>
      </c>
      <c r="J40" s="74">
        <v>10</v>
      </c>
      <c r="K40" s="73">
        <v>33423.145459212268</v>
      </c>
      <c r="L40" s="73">
        <v>1</v>
      </c>
      <c r="M40" s="73">
        <v>839.90361937986893</v>
      </c>
      <c r="N40" s="76">
        <v>11</v>
      </c>
      <c r="O40" s="77">
        <v>34263.049078592136</v>
      </c>
      <c r="P40" s="73">
        <v>22</v>
      </c>
      <c r="Q40" s="73">
        <v>79537.124311111053</v>
      </c>
      <c r="R40" s="74">
        <v>5</v>
      </c>
      <c r="S40" s="73">
        <v>15303.043945101212</v>
      </c>
      <c r="T40" s="73">
        <v>0</v>
      </c>
      <c r="U40" s="73">
        <v>0</v>
      </c>
      <c r="V40" s="73">
        <v>8</v>
      </c>
      <c r="W40" s="73">
        <v>18780.244929333869</v>
      </c>
      <c r="X40" s="76">
        <v>13</v>
      </c>
      <c r="Y40" s="77">
        <v>34083.288874435078</v>
      </c>
    </row>
    <row r="41" spans="2:25" x14ac:dyDescent="0.3">
      <c r="B41" s="140"/>
      <c r="C41" s="8" t="s">
        <v>55</v>
      </c>
      <c r="D41" s="73">
        <v>145</v>
      </c>
      <c r="E41" s="73">
        <v>823769.94388099981</v>
      </c>
      <c r="F41" s="74">
        <v>14</v>
      </c>
      <c r="G41" s="75">
        <v>80664.343605242611</v>
      </c>
      <c r="H41" s="73">
        <v>6</v>
      </c>
      <c r="I41" s="73">
        <v>14950.284424961666</v>
      </c>
      <c r="J41" s="74">
        <v>17</v>
      </c>
      <c r="K41" s="73">
        <v>94453.766766156055</v>
      </c>
      <c r="L41" s="73">
        <v>8</v>
      </c>
      <c r="M41" s="73">
        <v>93621.307783689204</v>
      </c>
      <c r="N41" s="76">
        <v>25</v>
      </c>
      <c r="O41" s="77">
        <v>188075.07454984525</v>
      </c>
      <c r="P41" s="73">
        <v>63</v>
      </c>
      <c r="Q41" s="73">
        <v>320082.60646954243</v>
      </c>
      <c r="R41" s="74">
        <v>9</v>
      </c>
      <c r="S41" s="73">
        <v>66883.205018457724</v>
      </c>
      <c r="T41" s="73">
        <v>0</v>
      </c>
      <c r="U41" s="73">
        <v>0</v>
      </c>
      <c r="V41" s="73">
        <v>28</v>
      </c>
      <c r="W41" s="73">
        <v>153114.42981295011</v>
      </c>
      <c r="X41" s="76">
        <v>37</v>
      </c>
      <c r="Y41" s="77">
        <v>219997.63483140784</v>
      </c>
    </row>
    <row r="42" spans="2:25" x14ac:dyDescent="0.3">
      <c r="B42" s="140"/>
      <c r="C42" s="8" t="s">
        <v>56</v>
      </c>
      <c r="D42" s="73">
        <v>177</v>
      </c>
      <c r="E42" s="73">
        <v>2167591.6962088766</v>
      </c>
      <c r="F42" s="74">
        <v>7</v>
      </c>
      <c r="G42" s="75">
        <v>61648.925662482383</v>
      </c>
      <c r="H42" s="73">
        <v>3</v>
      </c>
      <c r="I42" s="73">
        <v>52577.966573179794</v>
      </c>
      <c r="J42" s="74">
        <v>26</v>
      </c>
      <c r="K42" s="73">
        <v>278098.27080642845</v>
      </c>
      <c r="L42" s="73">
        <v>19</v>
      </c>
      <c r="M42" s="73">
        <v>301141.86533186946</v>
      </c>
      <c r="N42" s="76">
        <v>45</v>
      </c>
      <c r="O42" s="77">
        <v>579240.13613829785</v>
      </c>
      <c r="P42" s="73">
        <v>91</v>
      </c>
      <c r="Q42" s="73">
        <v>1014395.0227311515</v>
      </c>
      <c r="R42" s="74">
        <v>14</v>
      </c>
      <c r="S42" s="73">
        <v>261243.62177191442</v>
      </c>
      <c r="T42" s="73">
        <v>0</v>
      </c>
      <c r="U42" s="73">
        <v>0</v>
      </c>
      <c r="V42" s="73">
        <v>17</v>
      </c>
      <c r="W42" s="73">
        <v>198486.02333185062</v>
      </c>
      <c r="X42" s="76">
        <v>31</v>
      </c>
      <c r="Y42" s="77">
        <v>459729.64510376507</v>
      </c>
    </row>
    <row r="43" spans="2:25" x14ac:dyDescent="0.3">
      <c r="B43" s="140"/>
      <c r="C43" s="8" t="s">
        <v>57</v>
      </c>
      <c r="D43" s="73">
        <v>25</v>
      </c>
      <c r="E43" s="73">
        <v>635894.11234282039</v>
      </c>
      <c r="F43" s="74">
        <v>1</v>
      </c>
      <c r="G43" s="75">
        <v>25197.108581396067</v>
      </c>
      <c r="H43" s="73">
        <v>1</v>
      </c>
      <c r="I43" s="73">
        <v>31412.395364807096</v>
      </c>
      <c r="J43" s="74">
        <v>8</v>
      </c>
      <c r="K43" s="73">
        <v>243091.49574068078</v>
      </c>
      <c r="L43" s="73">
        <v>2</v>
      </c>
      <c r="M43" s="73">
        <v>118604.2021385962</v>
      </c>
      <c r="N43" s="76">
        <v>10</v>
      </c>
      <c r="O43" s="77">
        <v>361695.69787927694</v>
      </c>
      <c r="P43" s="73">
        <v>11</v>
      </c>
      <c r="Q43" s="73">
        <v>183992.76574214557</v>
      </c>
      <c r="R43" s="74">
        <v>0</v>
      </c>
      <c r="S43" s="73">
        <v>0</v>
      </c>
      <c r="T43" s="73">
        <v>0</v>
      </c>
      <c r="U43" s="73">
        <v>0</v>
      </c>
      <c r="V43" s="73">
        <v>2</v>
      </c>
      <c r="W43" s="73">
        <v>33596.144775194756</v>
      </c>
      <c r="X43" s="76">
        <v>2</v>
      </c>
      <c r="Y43" s="77">
        <v>33596.144775194756</v>
      </c>
    </row>
    <row r="44" spans="2:25" x14ac:dyDescent="0.3">
      <c r="B44" s="141" t="s">
        <v>46</v>
      </c>
      <c r="C44" s="78" t="s">
        <v>54</v>
      </c>
      <c r="D44" s="79">
        <v>0</v>
      </c>
      <c r="E44" s="79">
        <v>0</v>
      </c>
      <c r="F44" s="80">
        <v>0</v>
      </c>
      <c r="G44" s="81">
        <v>0</v>
      </c>
      <c r="H44" s="79">
        <v>0</v>
      </c>
      <c r="I44" s="79">
        <v>0</v>
      </c>
      <c r="J44" s="80">
        <v>0</v>
      </c>
      <c r="K44" s="79">
        <v>0</v>
      </c>
      <c r="L44" s="79">
        <v>0</v>
      </c>
      <c r="M44" s="79">
        <v>0</v>
      </c>
      <c r="N44" s="82">
        <v>0</v>
      </c>
      <c r="O44" s="83">
        <v>0</v>
      </c>
      <c r="P44" s="79">
        <v>0</v>
      </c>
      <c r="Q44" s="79">
        <v>0</v>
      </c>
      <c r="R44" s="80">
        <v>0</v>
      </c>
      <c r="S44" s="79">
        <v>0</v>
      </c>
      <c r="T44" s="79">
        <v>0</v>
      </c>
      <c r="U44" s="79">
        <v>0</v>
      </c>
      <c r="V44" s="79">
        <v>0</v>
      </c>
      <c r="W44" s="79">
        <v>0</v>
      </c>
      <c r="X44" s="82">
        <v>0</v>
      </c>
      <c r="Y44" s="83">
        <v>0</v>
      </c>
    </row>
    <row r="45" spans="2:25" x14ac:dyDescent="0.3">
      <c r="B45" s="140"/>
      <c r="C45" s="8" t="s">
        <v>55</v>
      </c>
      <c r="D45" s="73">
        <v>0</v>
      </c>
      <c r="E45" s="73">
        <v>0</v>
      </c>
      <c r="F45" s="74">
        <v>0</v>
      </c>
      <c r="G45" s="75">
        <v>0</v>
      </c>
      <c r="H45" s="73">
        <v>0</v>
      </c>
      <c r="I45" s="73">
        <v>0</v>
      </c>
      <c r="J45" s="74">
        <v>0</v>
      </c>
      <c r="K45" s="73">
        <v>0</v>
      </c>
      <c r="L45" s="73">
        <v>0</v>
      </c>
      <c r="M45" s="73">
        <v>0</v>
      </c>
      <c r="N45" s="76">
        <v>0</v>
      </c>
      <c r="O45" s="77">
        <v>0</v>
      </c>
      <c r="P45" s="73">
        <v>0</v>
      </c>
      <c r="Q45" s="73">
        <v>0</v>
      </c>
      <c r="R45" s="74">
        <v>0</v>
      </c>
      <c r="S45" s="73">
        <v>0</v>
      </c>
      <c r="T45" s="73">
        <v>0</v>
      </c>
      <c r="U45" s="73">
        <v>0</v>
      </c>
      <c r="V45" s="73">
        <v>0</v>
      </c>
      <c r="W45" s="73">
        <v>0</v>
      </c>
      <c r="X45" s="76">
        <v>0</v>
      </c>
      <c r="Y45" s="77">
        <v>0</v>
      </c>
    </row>
    <row r="46" spans="2:25" x14ac:dyDescent="0.3">
      <c r="B46" s="140"/>
      <c r="C46" s="8" t="s">
        <v>56</v>
      </c>
      <c r="D46" s="73">
        <v>0</v>
      </c>
      <c r="E46" s="73">
        <v>0</v>
      </c>
      <c r="F46" s="74">
        <v>0</v>
      </c>
      <c r="G46" s="75">
        <v>0</v>
      </c>
      <c r="H46" s="73">
        <v>0</v>
      </c>
      <c r="I46" s="73">
        <v>0</v>
      </c>
      <c r="J46" s="74">
        <v>0</v>
      </c>
      <c r="K46" s="73">
        <v>0</v>
      </c>
      <c r="L46" s="73">
        <v>0</v>
      </c>
      <c r="M46" s="73">
        <v>0</v>
      </c>
      <c r="N46" s="76">
        <v>0</v>
      </c>
      <c r="O46" s="77">
        <v>0</v>
      </c>
      <c r="P46" s="73">
        <v>0</v>
      </c>
      <c r="Q46" s="73">
        <v>0</v>
      </c>
      <c r="R46" s="74">
        <v>0</v>
      </c>
      <c r="S46" s="73">
        <v>0</v>
      </c>
      <c r="T46" s="73">
        <v>0</v>
      </c>
      <c r="U46" s="73">
        <v>0</v>
      </c>
      <c r="V46" s="73">
        <v>0</v>
      </c>
      <c r="W46" s="73">
        <v>0</v>
      </c>
      <c r="X46" s="76">
        <v>0</v>
      </c>
      <c r="Y46" s="77">
        <v>0</v>
      </c>
    </row>
    <row r="47" spans="2:25" x14ac:dyDescent="0.3">
      <c r="B47" s="142"/>
      <c r="C47" s="25" t="s">
        <v>57</v>
      </c>
      <c r="D47" s="84">
        <v>0</v>
      </c>
      <c r="E47" s="84">
        <v>0</v>
      </c>
      <c r="F47" s="85">
        <v>0</v>
      </c>
      <c r="G47" s="86">
        <v>0</v>
      </c>
      <c r="H47" s="84">
        <v>0</v>
      </c>
      <c r="I47" s="84">
        <v>0</v>
      </c>
      <c r="J47" s="85">
        <v>0</v>
      </c>
      <c r="K47" s="84">
        <v>0</v>
      </c>
      <c r="L47" s="84">
        <v>0</v>
      </c>
      <c r="M47" s="84">
        <v>0</v>
      </c>
      <c r="N47" s="87">
        <v>0</v>
      </c>
      <c r="O47" s="88">
        <v>0</v>
      </c>
      <c r="P47" s="84">
        <v>0</v>
      </c>
      <c r="Q47" s="84">
        <v>0</v>
      </c>
      <c r="R47" s="85">
        <v>0</v>
      </c>
      <c r="S47" s="84">
        <v>0</v>
      </c>
      <c r="T47" s="84">
        <v>0</v>
      </c>
      <c r="U47" s="84">
        <v>0</v>
      </c>
      <c r="V47" s="84">
        <v>0</v>
      </c>
      <c r="W47" s="84">
        <v>0</v>
      </c>
      <c r="X47" s="87">
        <v>0</v>
      </c>
      <c r="Y47" s="88">
        <v>0</v>
      </c>
    </row>
    <row r="48" spans="2:25" x14ac:dyDescent="0.3">
      <c r="B48" s="141" t="s">
        <v>47</v>
      </c>
      <c r="C48" s="78" t="s">
        <v>54</v>
      </c>
      <c r="D48" s="73">
        <v>2</v>
      </c>
      <c r="E48" s="73">
        <v>11758.650671318164</v>
      </c>
      <c r="F48" s="74">
        <v>0</v>
      </c>
      <c r="G48" s="75">
        <v>0</v>
      </c>
      <c r="H48" s="73">
        <v>0</v>
      </c>
      <c r="I48" s="73">
        <v>0</v>
      </c>
      <c r="J48" s="74">
        <v>1</v>
      </c>
      <c r="K48" s="73">
        <v>5711.344611783109</v>
      </c>
      <c r="L48" s="73">
        <v>0</v>
      </c>
      <c r="M48" s="73">
        <v>0</v>
      </c>
      <c r="N48" s="76">
        <v>1</v>
      </c>
      <c r="O48" s="77">
        <v>5711.344611783109</v>
      </c>
      <c r="P48" s="73">
        <v>1</v>
      </c>
      <c r="Q48" s="73">
        <v>6047.3060595350562</v>
      </c>
      <c r="R48" s="74">
        <v>0</v>
      </c>
      <c r="S48" s="73">
        <v>0</v>
      </c>
      <c r="T48" s="73">
        <v>0</v>
      </c>
      <c r="U48" s="73">
        <v>0</v>
      </c>
      <c r="V48" s="73">
        <v>0</v>
      </c>
      <c r="W48" s="73">
        <v>0</v>
      </c>
      <c r="X48" s="76">
        <v>0</v>
      </c>
      <c r="Y48" s="77">
        <v>0</v>
      </c>
    </row>
    <row r="49" spans="1:31" x14ac:dyDescent="0.3">
      <c r="B49" s="140"/>
      <c r="C49" s="8" t="s">
        <v>55</v>
      </c>
      <c r="D49" s="73">
        <v>30</v>
      </c>
      <c r="E49" s="73">
        <v>206177.3074168193</v>
      </c>
      <c r="F49" s="74">
        <v>0</v>
      </c>
      <c r="G49" s="75">
        <v>0</v>
      </c>
      <c r="H49" s="73">
        <v>1</v>
      </c>
      <c r="I49" s="73">
        <v>4367.4988207753186</v>
      </c>
      <c r="J49" s="74">
        <v>3</v>
      </c>
      <c r="K49" s="73">
        <v>11825.842960868555</v>
      </c>
      <c r="L49" s="73">
        <v>2</v>
      </c>
      <c r="M49" s="73">
        <v>30773.709572079184</v>
      </c>
      <c r="N49" s="76">
        <v>5</v>
      </c>
      <c r="O49" s="77">
        <v>42599.552532947739</v>
      </c>
      <c r="P49" s="73">
        <v>24</v>
      </c>
      <c r="Q49" s="73">
        <v>159210.25606309625</v>
      </c>
      <c r="R49" s="74">
        <v>0</v>
      </c>
      <c r="S49" s="73">
        <v>0</v>
      </c>
      <c r="T49" s="73">
        <v>0</v>
      </c>
      <c r="U49" s="73">
        <v>0</v>
      </c>
      <c r="V49" s="73">
        <v>0</v>
      </c>
      <c r="W49" s="73">
        <v>0</v>
      </c>
      <c r="X49" s="76">
        <v>0</v>
      </c>
      <c r="Y49" s="77">
        <v>0</v>
      </c>
    </row>
    <row r="50" spans="1:31" x14ac:dyDescent="0.3">
      <c r="B50" s="140"/>
      <c r="C50" s="8" t="s">
        <v>56</v>
      </c>
      <c r="D50" s="73">
        <v>82</v>
      </c>
      <c r="E50" s="73">
        <v>790185.88985436747</v>
      </c>
      <c r="F50" s="74">
        <v>0</v>
      </c>
      <c r="G50" s="75">
        <v>0</v>
      </c>
      <c r="H50" s="73">
        <v>0</v>
      </c>
      <c r="I50" s="73">
        <v>0</v>
      </c>
      <c r="J50" s="74">
        <v>22</v>
      </c>
      <c r="K50" s="73">
        <v>200245.15509996196</v>
      </c>
      <c r="L50" s="73">
        <v>4</v>
      </c>
      <c r="M50" s="73">
        <v>35208.759724404103</v>
      </c>
      <c r="N50" s="76">
        <v>26</v>
      </c>
      <c r="O50" s="77">
        <v>235453.91482436607</v>
      </c>
      <c r="P50" s="73">
        <v>55</v>
      </c>
      <c r="Q50" s="73">
        <v>549692.55331372214</v>
      </c>
      <c r="R50" s="74">
        <v>0</v>
      </c>
      <c r="S50" s="73">
        <v>0</v>
      </c>
      <c r="T50" s="73">
        <v>0</v>
      </c>
      <c r="U50" s="73">
        <v>0</v>
      </c>
      <c r="V50" s="73">
        <v>1</v>
      </c>
      <c r="W50" s="73">
        <v>5039.4217162792138</v>
      </c>
      <c r="X50" s="76">
        <v>1</v>
      </c>
      <c r="Y50" s="77">
        <v>5039.4217162792138</v>
      </c>
    </row>
    <row r="51" spans="1:31" x14ac:dyDescent="0.3">
      <c r="B51" s="142"/>
      <c r="C51" s="25" t="s">
        <v>57</v>
      </c>
      <c r="D51" s="84">
        <v>10</v>
      </c>
      <c r="E51" s="84">
        <v>170500.4347341134</v>
      </c>
      <c r="F51" s="85">
        <v>0</v>
      </c>
      <c r="G51" s="86">
        <v>0</v>
      </c>
      <c r="H51" s="84">
        <v>0</v>
      </c>
      <c r="I51" s="84">
        <v>0</v>
      </c>
      <c r="J51" s="85">
        <v>5</v>
      </c>
      <c r="K51" s="84">
        <v>117586.50671318165</v>
      </c>
      <c r="L51" s="84">
        <v>0</v>
      </c>
      <c r="M51" s="84">
        <v>0</v>
      </c>
      <c r="N51" s="87">
        <v>5</v>
      </c>
      <c r="O51" s="88">
        <v>117586.50671318165</v>
      </c>
      <c r="P51" s="84">
        <v>4</v>
      </c>
      <c r="Q51" s="84">
        <v>47874.506304652532</v>
      </c>
      <c r="R51" s="85">
        <v>0</v>
      </c>
      <c r="S51" s="84">
        <v>0</v>
      </c>
      <c r="T51" s="84">
        <v>0</v>
      </c>
      <c r="U51" s="84">
        <v>0</v>
      </c>
      <c r="V51" s="84">
        <v>1</v>
      </c>
      <c r="W51" s="84">
        <v>5039.4217162792138</v>
      </c>
      <c r="X51" s="87">
        <v>1</v>
      </c>
      <c r="Y51" s="88">
        <v>5039.4217162792138</v>
      </c>
    </row>
    <row r="52" spans="1:31" x14ac:dyDescent="0.3">
      <c r="B52" s="140" t="s">
        <v>48</v>
      </c>
      <c r="C52" s="8" t="s">
        <v>54</v>
      </c>
      <c r="D52" s="73">
        <v>200</v>
      </c>
      <c r="E52" s="73">
        <v>73442.96889803301</v>
      </c>
      <c r="F52" s="74">
        <v>1</v>
      </c>
      <c r="G52" s="75">
        <v>19.317783245736987</v>
      </c>
      <c r="H52" s="73">
        <v>1</v>
      </c>
      <c r="I52" s="73">
        <v>64.336617244497958</v>
      </c>
      <c r="J52" s="74">
        <v>9</v>
      </c>
      <c r="K52" s="73">
        <v>1149.2569204698623</v>
      </c>
      <c r="L52" s="73">
        <v>6</v>
      </c>
      <c r="M52" s="73">
        <v>713.42135747238729</v>
      </c>
      <c r="N52" s="76">
        <v>15</v>
      </c>
      <c r="O52" s="77">
        <v>1862.6782779422497</v>
      </c>
      <c r="P52" s="73">
        <v>145</v>
      </c>
      <c r="Q52" s="73">
        <v>49995.271544199757</v>
      </c>
      <c r="R52" s="74">
        <v>11</v>
      </c>
      <c r="S52" s="73">
        <v>7679.5075611483435</v>
      </c>
      <c r="T52" s="73">
        <v>0</v>
      </c>
      <c r="U52" s="73">
        <v>0</v>
      </c>
      <c r="V52" s="73">
        <v>27</v>
      </c>
      <c r="W52" s="73">
        <v>13821.857114252425</v>
      </c>
      <c r="X52" s="76">
        <v>38</v>
      </c>
      <c r="Y52" s="77">
        <v>21501.364675400768</v>
      </c>
    </row>
    <row r="53" spans="1:31" x14ac:dyDescent="0.3">
      <c r="B53" s="140"/>
      <c r="C53" s="8" t="s">
        <v>55</v>
      </c>
      <c r="D53" s="73">
        <v>6</v>
      </c>
      <c r="E53" s="73">
        <v>21849.044424854161</v>
      </c>
      <c r="F53" s="74">
        <v>1</v>
      </c>
      <c r="G53" s="75">
        <v>1444.6342253333746</v>
      </c>
      <c r="H53" s="73">
        <v>0</v>
      </c>
      <c r="I53" s="73">
        <v>0</v>
      </c>
      <c r="J53" s="74">
        <v>0</v>
      </c>
      <c r="K53" s="73">
        <v>0</v>
      </c>
      <c r="L53" s="73">
        <v>0</v>
      </c>
      <c r="M53" s="73">
        <v>0</v>
      </c>
      <c r="N53" s="76">
        <v>0</v>
      </c>
      <c r="O53" s="77">
        <v>0</v>
      </c>
      <c r="P53" s="73">
        <v>3</v>
      </c>
      <c r="Q53" s="73">
        <v>5363.4161836660924</v>
      </c>
      <c r="R53" s="74">
        <v>0</v>
      </c>
      <c r="S53" s="73">
        <v>0</v>
      </c>
      <c r="T53" s="73">
        <v>0</v>
      </c>
      <c r="U53" s="73">
        <v>0</v>
      </c>
      <c r="V53" s="73">
        <v>2</v>
      </c>
      <c r="W53" s="73">
        <v>15040.994015854692</v>
      </c>
      <c r="X53" s="76">
        <v>2</v>
      </c>
      <c r="Y53" s="77">
        <v>15040.994015854692</v>
      </c>
    </row>
    <row r="54" spans="1:31" x14ac:dyDescent="0.3">
      <c r="B54" s="89"/>
      <c r="C54" s="8" t="s">
        <v>56</v>
      </c>
      <c r="D54" s="73">
        <v>0</v>
      </c>
      <c r="E54" s="73">
        <v>0</v>
      </c>
      <c r="F54" s="74">
        <v>0</v>
      </c>
      <c r="G54" s="75">
        <v>0</v>
      </c>
      <c r="H54" s="73">
        <v>0</v>
      </c>
      <c r="I54" s="73">
        <v>0</v>
      </c>
      <c r="J54" s="74">
        <v>0</v>
      </c>
      <c r="K54" s="73">
        <v>0</v>
      </c>
      <c r="L54" s="73">
        <v>0</v>
      </c>
      <c r="M54" s="73">
        <v>0</v>
      </c>
      <c r="N54" s="76">
        <v>0</v>
      </c>
      <c r="O54" s="77">
        <v>0</v>
      </c>
      <c r="P54" s="73">
        <v>0</v>
      </c>
      <c r="Q54" s="73">
        <v>0</v>
      </c>
      <c r="R54" s="74">
        <v>0</v>
      </c>
      <c r="S54" s="73">
        <v>0</v>
      </c>
      <c r="T54" s="73">
        <v>0</v>
      </c>
      <c r="U54" s="73">
        <v>0</v>
      </c>
      <c r="V54" s="73">
        <v>0</v>
      </c>
      <c r="W54" s="73">
        <v>0</v>
      </c>
      <c r="X54" s="76">
        <v>0</v>
      </c>
      <c r="Y54" s="77">
        <v>0</v>
      </c>
    </row>
    <row r="55" spans="1:31" x14ac:dyDescent="0.3">
      <c r="B55" s="90"/>
      <c r="C55" s="25" t="s">
        <v>57</v>
      </c>
      <c r="D55" s="84">
        <v>0</v>
      </c>
      <c r="E55" s="84">
        <v>0</v>
      </c>
      <c r="F55" s="84">
        <v>0</v>
      </c>
      <c r="G55" s="84">
        <v>0</v>
      </c>
      <c r="H55" s="84">
        <v>0</v>
      </c>
      <c r="I55" s="84">
        <v>0</v>
      </c>
      <c r="J55" s="84">
        <v>0</v>
      </c>
      <c r="K55" s="84">
        <v>0</v>
      </c>
      <c r="L55" s="84">
        <v>0</v>
      </c>
      <c r="M55" s="84">
        <v>0</v>
      </c>
      <c r="N55" s="87">
        <v>0</v>
      </c>
      <c r="O55" s="87">
        <v>0</v>
      </c>
      <c r="P55" s="84">
        <v>0</v>
      </c>
      <c r="Q55" s="84">
        <v>0</v>
      </c>
      <c r="R55" s="84">
        <v>0</v>
      </c>
      <c r="S55" s="84">
        <v>0</v>
      </c>
      <c r="T55" s="84">
        <v>0</v>
      </c>
      <c r="U55" s="84">
        <v>0</v>
      </c>
      <c r="V55" s="84">
        <v>0</v>
      </c>
      <c r="W55" s="84">
        <v>0</v>
      </c>
      <c r="X55" s="87">
        <v>0</v>
      </c>
      <c r="Y55" s="87">
        <v>0</v>
      </c>
    </row>
    <row r="56" spans="1:31" x14ac:dyDescent="0.3">
      <c r="B56" s="140" t="s">
        <v>49</v>
      </c>
      <c r="C56" s="8" t="s">
        <v>54</v>
      </c>
      <c r="D56" s="73" t="s">
        <v>101</v>
      </c>
      <c r="E56" s="73" t="s">
        <v>102</v>
      </c>
      <c r="F56" s="74" t="s">
        <v>103</v>
      </c>
      <c r="G56" s="75" t="s">
        <v>101</v>
      </c>
      <c r="H56" s="73" t="s">
        <v>103</v>
      </c>
      <c r="I56" s="73" t="s">
        <v>104</v>
      </c>
      <c r="J56" s="74" t="s">
        <v>103</v>
      </c>
      <c r="K56" s="73" t="s">
        <v>104</v>
      </c>
      <c r="L56" s="73" t="s">
        <v>103</v>
      </c>
      <c r="M56" s="73" t="s">
        <v>104</v>
      </c>
      <c r="N56" s="76" t="s">
        <v>105</v>
      </c>
      <c r="O56" s="77" t="s">
        <v>106</v>
      </c>
      <c r="P56" s="73" t="s">
        <v>105</v>
      </c>
      <c r="Q56" s="73" t="s">
        <v>107</v>
      </c>
      <c r="R56" s="74" t="s">
        <v>103</v>
      </c>
      <c r="S56" s="73" t="s">
        <v>101</v>
      </c>
      <c r="T56" s="73" t="s">
        <v>103</v>
      </c>
      <c r="U56" s="73" t="s">
        <v>104</v>
      </c>
      <c r="V56" s="73" t="s">
        <v>103</v>
      </c>
      <c r="W56" s="73" t="s">
        <v>104</v>
      </c>
      <c r="X56" s="76" t="s">
        <v>105</v>
      </c>
      <c r="Y56" s="77" t="s">
        <v>106</v>
      </c>
    </row>
    <row r="57" spans="1:31" x14ac:dyDescent="0.3">
      <c r="B57" s="140"/>
      <c r="C57" s="8" t="s">
        <v>55</v>
      </c>
      <c r="D57" s="73" t="s">
        <v>101</v>
      </c>
      <c r="E57" s="73" t="s">
        <v>102</v>
      </c>
      <c r="F57" s="74" t="s">
        <v>103</v>
      </c>
      <c r="G57" s="75" t="s">
        <v>101</v>
      </c>
      <c r="H57" s="73" t="s">
        <v>103</v>
      </c>
      <c r="I57" s="73" t="s">
        <v>104</v>
      </c>
      <c r="J57" s="74" t="s">
        <v>103</v>
      </c>
      <c r="K57" s="73" t="s">
        <v>104</v>
      </c>
      <c r="L57" s="73" t="s">
        <v>103</v>
      </c>
      <c r="M57" s="73" t="s">
        <v>104</v>
      </c>
      <c r="N57" s="76" t="s">
        <v>105</v>
      </c>
      <c r="O57" s="77" t="s">
        <v>106</v>
      </c>
      <c r="P57" s="73" t="s">
        <v>105</v>
      </c>
      <c r="Q57" s="73" t="s">
        <v>107</v>
      </c>
      <c r="R57" s="74" t="s">
        <v>103</v>
      </c>
      <c r="S57" s="73" t="s">
        <v>101</v>
      </c>
      <c r="T57" s="73" t="s">
        <v>103</v>
      </c>
      <c r="U57" s="73" t="s">
        <v>104</v>
      </c>
      <c r="V57" s="73" t="s">
        <v>103</v>
      </c>
      <c r="W57" s="73" t="s">
        <v>104</v>
      </c>
      <c r="X57" s="76" t="s">
        <v>105</v>
      </c>
      <c r="Y57" s="77" t="s">
        <v>106</v>
      </c>
    </row>
    <row r="58" spans="1:31" x14ac:dyDescent="0.3">
      <c r="B58" s="89"/>
      <c r="C58" s="8" t="s">
        <v>56</v>
      </c>
      <c r="D58" s="73" t="s">
        <v>101</v>
      </c>
      <c r="E58" s="73" t="s">
        <v>102</v>
      </c>
      <c r="F58" s="74" t="s">
        <v>103</v>
      </c>
      <c r="G58" s="75" t="s">
        <v>101</v>
      </c>
      <c r="H58" s="73" t="s">
        <v>103</v>
      </c>
      <c r="I58" s="73" t="s">
        <v>104</v>
      </c>
      <c r="J58" s="74" t="s">
        <v>103</v>
      </c>
      <c r="K58" s="73" t="s">
        <v>104</v>
      </c>
      <c r="L58" s="73" t="s">
        <v>103</v>
      </c>
      <c r="M58" s="73" t="s">
        <v>104</v>
      </c>
      <c r="N58" s="76" t="s">
        <v>105</v>
      </c>
      <c r="O58" s="77" t="s">
        <v>106</v>
      </c>
      <c r="P58" s="73" t="s">
        <v>105</v>
      </c>
      <c r="Q58" s="73" t="s">
        <v>107</v>
      </c>
      <c r="R58" s="74" t="s">
        <v>103</v>
      </c>
      <c r="S58" s="73" t="s">
        <v>101</v>
      </c>
      <c r="T58" s="73" t="s">
        <v>103</v>
      </c>
      <c r="U58" s="73" t="s">
        <v>104</v>
      </c>
      <c r="V58" s="73" t="s">
        <v>103</v>
      </c>
      <c r="W58" s="73" t="s">
        <v>104</v>
      </c>
      <c r="X58" s="76" t="s">
        <v>105</v>
      </c>
      <c r="Y58" s="77" t="s">
        <v>106</v>
      </c>
    </row>
    <row r="59" spans="1:31" x14ac:dyDescent="0.3">
      <c r="B59" s="90"/>
      <c r="C59" s="25" t="s">
        <v>57</v>
      </c>
      <c r="D59" s="84" t="s">
        <v>101</v>
      </c>
      <c r="E59" s="84" t="s">
        <v>102</v>
      </c>
      <c r="F59" s="85" t="s">
        <v>103</v>
      </c>
      <c r="G59" s="86" t="s">
        <v>101</v>
      </c>
      <c r="H59" s="84" t="s">
        <v>103</v>
      </c>
      <c r="I59" s="84" t="s">
        <v>104</v>
      </c>
      <c r="J59" s="85" t="s">
        <v>103</v>
      </c>
      <c r="K59" s="84" t="s">
        <v>104</v>
      </c>
      <c r="L59" s="84" t="s">
        <v>103</v>
      </c>
      <c r="M59" s="84" t="s">
        <v>104</v>
      </c>
      <c r="N59" s="87" t="s">
        <v>105</v>
      </c>
      <c r="O59" s="88" t="s">
        <v>106</v>
      </c>
      <c r="P59" s="84" t="s">
        <v>105</v>
      </c>
      <c r="Q59" s="84" t="s">
        <v>107</v>
      </c>
      <c r="R59" s="85" t="s">
        <v>103</v>
      </c>
      <c r="S59" s="84" t="s">
        <v>101</v>
      </c>
      <c r="T59" s="84" t="s">
        <v>103</v>
      </c>
      <c r="U59" s="84" t="s">
        <v>104</v>
      </c>
      <c r="V59" s="84" t="s">
        <v>103</v>
      </c>
      <c r="W59" s="84" t="s">
        <v>104</v>
      </c>
      <c r="X59" s="87" t="s">
        <v>105</v>
      </c>
      <c r="Y59" s="88" t="s">
        <v>106</v>
      </c>
    </row>
    <row r="60" spans="1:31" x14ac:dyDescent="0.3">
      <c r="B60" s="91"/>
      <c r="C60" s="92" t="s">
        <v>30</v>
      </c>
      <c r="D60" s="93">
        <f>+SUM(D8:D59)</f>
        <v>224746</v>
      </c>
      <c r="E60" s="93">
        <f t="shared" ref="E60:Y60" si="0">+SUM(E8:E59)</f>
        <v>348652008.6137827</v>
      </c>
      <c r="F60" s="93">
        <f t="shared" si="0"/>
        <v>1791</v>
      </c>
      <c r="G60" s="93">
        <f t="shared" si="0"/>
        <v>5739352.8782489141</v>
      </c>
      <c r="H60" s="93">
        <f t="shared" si="0"/>
        <v>19865</v>
      </c>
      <c r="I60" s="93">
        <f t="shared" si="0"/>
        <v>26012867.94548152</v>
      </c>
      <c r="J60" s="93">
        <f t="shared" si="0"/>
        <v>15871</v>
      </c>
      <c r="K60" s="93">
        <f t="shared" si="0"/>
        <v>73444064.603908151</v>
      </c>
      <c r="L60" s="93">
        <f t="shared" si="0"/>
        <v>7519</v>
      </c>
      <c r="M60" s="93">
        <f t="shared" si="0"/>
        <v>21481981.124409214</v>
      </c>
      <c r="N60" s="93">
        <f t="shared" si="0"/>
        <v>23390</v>
      </c>
      <c r="O60" s="93">
        <f t="shared" si="0"/>
        <v>94926045.72831735</v>
      </c>
      <c r="P60" s="93">
        <f t="shared" si="0"/>
        <v>151190</v>
      </c>
      <c r="Q60" s="93">
        <f t="shared" si="0"/>
        <v>187266085.32711896</v>
      </c>
      <c r="R60" s="93">
        <f t="shared" si="0"/>
        <v>5581</v>
      </c>
      <c r="S60" s="93">
        <f t="shared" si="0"/>
        <v>4754955.5249532023</v>
      </c>
      <c r="T60" s="93">
        <f t="shared" si="0"/>
        <v>7062</v>
      </c>
      <c r="U60" s="93">
        <f t="shared" si="0"/>
        <v>5445435.2702070717</v>
      </c>
      <c r="V60" s="93">
        <f t="shared" si="0"/>
        <v>15867</v>
      </c>
      <c r="W60" s="93">
        <f t="shared" si="0"/>
        <v>24507265.939455707</v>
      </c>
      <c r="X60" s="93">
        <f t="shared" si="0"/>
        <v>28510</v>
      </c>
      <c r="Y60" s="93">
        <f t="shared" si="0"/>
        <v>34707656.734616004</v>
      </c>
    </row>
    <row r="61" spans="1:31" x14ac:dyDescent="0.3">
      <c r="A61" s="11"/>
      <c r="B61" s="94"/>
      <c r="C61" s="94" t="s">
        <v>50</v>
      </c>
      <c r="D61" s="94"/>
      <c r="E61" s="95">
        <v>13274.458130081581</v>
      </c>
      <c r="F61" s="96"/>
      <c r="G61" s="95">
        <v>217.76784337284894</v>
      </c>
      <c r="H61" s="96"/>
      <c r="I61" s="95">
        <v>987.20498737539845</v>
      </c>
      <c r="J61" s="96"/>
      <c r="K61" s="95">
        <v>2789.7411565595921</v>
      </c>
      <c r="L61" s="96"/>
      <c r="M61" s="95">
        <v>815.18742886679411</v>
      </c>
      <c r="N61" s="96"/>
      <c r="O61" s="95">
        <v>3604.9285854263862</v>
      </c>
      <c r="P61" s="96"/>
      <c r="Q61" s="95">
        <v>7145.1594022332692</v>
      </c>
      <c r="R61" s="96"/>
      <c r="S61" s="95">
        <v>180.51033602166987</v>
      </c>
      <c r="T61" s="96"/>
      <c r="U61" s="95">
        <v>207.27037745952836</v>
      </c>
      <c r="V61" s="96"/>
      <c r="W61" s="95">
        <v>931.61659819247927</v>
      </c>
      <c r="X61" s="96"/>
      <c r="Y61" s="95">
        <v>1319.3973116736775</v>
      </c>
      <c r="Z61" s="97"/>
      <c r="AA61" s="44"/>
      <c r="AB61" s="44"/>
      <c r="AC61" s="44"/>
      <c r="AD61" s="44"/>
      <c r="AE61" s="44"/>
    </row>
    <row r="63" spans="1:31" x14ac:dyDescent="0.3">
      <c r="B63" s="8" t="s">
        <v>51</v>
      </c>
    </row>
    <row r="65" spans="2:25" x14ac:dyDescent="0.3">
      <c r="B65" s="8" t="s">
        <v>83</v>
      </c>
      <c r="M65" s="11"/>
      <c r="O65" s="8"/>
      <c r="W65" s="11"/>
      <c r="Y65" s="8"/>
    </row>
    <row r="66" spans="2:25" x14ac:dyDescent="0.3">
      <c r="B66" s="8" t="s">
        <v>84</v>
      </c>
      <c r="M66" s="11"/>
      <c r="O66" s="8"/>
      <c r="W66" s="11"/>
      <c r="Y66" s="8"/>
    </row>
    <row r="67" spans="2:25" x14ac:dyDescent="0.3">
      <c r="B67" s="8" t="s">
        <v>85</v>
      </c>
      <c r="M67" s="11"/>
      <c r="O67" s="8"/>
      <c r="W67" s="11"/>
      <c r="Y67" s="8"/>
    </row>
    <row r="68" spans="2:25" x14ac:dyDescent="0.3">
      <c r="B68" s="8" t="s">
        <v>86</v>
      </c>
      <c r="M68" s="11"/>
      <c r="O68" s="8"/>
      <c r="W68" s="11"/>
      <c r="Y68" s="8"/>
    </row>
    <row r="69" spans="2:25" x14ac:dyDescent="0.3">
      <c r="B69" s="8" t="s">
        <v>87</v>
      </c>
      <c r="M69" s="11"/>
      <c r="O69" s="8"/>
      <c r="W69" s="11"/>
      <c r="Y69" s="8"/>
    </row>
    <row r="70" spans="2:25" x14ac:dyDescent="0.3">
      <c r="B70" s="8" t="s">
        <v>88</v>
      </c>
      <c r="M70" s="11"/>
      <c r="O70" s="8"/>
      <c r="W70" s="11"/>
      <c r="Y70" s="8"/>
    </row>
    <row r="71" spans="2:25" x14ac:dyDescent="0.3">
      <c r="M71" s="11"/>
      <c r="O71" s="8"/>
      <c r="W71" s="11"/>
      <c r="Y71" s="8"/>
    </row>
    <row r="72" spans="2:25" x14ac:dyDescent="0.3">
      <c r="B72" s="107" t="s">
        <v>89</v>
      </c>
      <c r="C72" s="107"/>
      <c r="D72" s="107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1"/>
      <c r="Y72" s="8"/>
    </row>
    <row r="73" spans="2:25" x14ac:dyDescent="0.3">
      <c r="B73" s="108" t="s">
        <v>90</v>
      </c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1"/>
      <c r="Y73" s="8"/>
    </row>
    <row r="74" spans="2:25" x14ac:dyDescent="0.3">
      <c r="B74" s="109" t="s">
        <v>91</v>
      </c>
      <c r="C74" s="109"/>
      <c r="D74" s="109"/>
      <c r="E74" s="109"/>
      <c r="F74" s="109"/>
      <c r="G74" s="109"/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1"/>
      <c r="Y74" s="8"/>
    </row>
    <row r="75" spans="2:25" x14ac:dyDescent="0.3">
      <c r="B75" s="109"/>
      <c r="C75" s="109"/>
      <c r="D75" s="109"/>
      <c r="E75" s="109"/>
      <c r="F75" s="109"/>
      <c r="G75" s="109"/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1"/>
      <c r="Y75" s="8"/>
    </row>
    <row r="76" spans="2:25" x14ac:dyDescent="0.3">
      <c r="B76" s="109"/>
      <c r="C76" s="109"/>
      <c r="D76" s="109"/>
      <c r="E76" s="109"/>
      <c r="F76" s="109"/>
      <c r="G76" s="109"/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1"/>
      <c r="Y76" s="8"/>
    </row>
    <row r="77" spans="2:25" x14ac:dyDescent="0.3">
      <c r="B77" s="109" t="s">
        <v>92</v>
      </c>
      <c r="C77" s="109"/>
      <c r="D77" s="109"/>
      <c r="E77" s="109"/>
      <c r="F77" s="109"/>
      <c r="G77" s="109"/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1"/>
      <c r="Y77" s="8"/>
    </row>
    <row r="78" spans="2:25" x14ac:dyDescent="0.3"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1"/>
      <c r="Y78" s="8"/>
    </row>
    <row r="79" spans="2:25" x14ac:dyDescent="0.3">
      <c r="B79" s="106" t="s">
        <v>93</v>
      </c>
      <c r="C79" s="106"/>
      <c r="D79" s="106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1"/>
      <c r="Y79" s="8"/>
    </row>
    <row r="80" spans="2:25" x14ac:dyDescent="0.3">
      <c r="B80" s="110" t="s">
        <v>94</v>
      </c>
      <c r="C80" s="110"/>
      <c r="D80" s="110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  <c r="U80" s="110"/>
      <c r="V80" s="110"/>
      <c r="W80" s="11"/>
      <c r="Y80" s="8"/>
    </row>
    <row r="81" spans="2:25" x14ac:dyDescent="0.3">
      <c r="B81" s="110"/>
      <c r="C81" s="110"/>
      <c r="D81" s="110"/>
      <c r="E81" s="110"/>
      <c r="F81" s="110"/>
      <c r="G81" s="110"/>
      <c r="H81" s="110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  <c r="U81" s="110"/>
      <c r="V81" s="110"/>
      <c r="W81" s="11"/>
      <c r="Y81" s="8"/>
    </row>
    <row r="82" spans="2:25" x14ac:dyDescent="0.3">
      <c r="B82" s="106" t="s">
        <v>95</v>
      </c>
      <c r="C82" s="106"/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1"/>
      <c r="Y82" s="8"/>
    </row>
    <row r="83" spans="2:25" x14ac:dyDescent="0.3">
      <c r="B83" s="106" t="s">
        <v>96</v>
      </c>
      <c r="C83" s="106"/>
      <c r="D83" s="10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1"/>
      <c r="Y83" s="8"/>
    </row>
    <row r="84" spans="2:25" x14ac:dyDescent="0.3">
      <c r="B84" s="106" t="s">
        <v>97</v>
      </c>
      <c r="C84" s="106"/>
      <c r="D84" s="106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1"/>
      <c r="Y84" s="8"/>
    </row>
    <row r="85" spans="2:25" x14ac:dyDescent="0.3">
      <c r="B85" s="106" t="s">
        <v>98</v>
      </c>
      <c r="C85" s="106"/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1"/>
      <c r="Y85" s="8"/>
    </row>
    <row r="86" spans="2:25" x14ac:dyDescent="0.3">
      <c r="M86" s="11"/>
      <c r="O86" s="8"/>
      <c r="W86" s="11"/>
      <c r="Y86" s="8"/>
    </row>
    <row r="87" spans="2:25" x14ac:dyDescent="0.3"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70"/>
      <c r="N87" s="70"/>
      <c r="O87" s="25"/>
      <c r="P87" s="25"/>
      <c r="Q87" s="25"/>
      <c r="R87" s="25"/>
      <c r="S87" s="25"/>
      <c r="T87" s="25"/>
      <c r="U87" s="25"/>
      <c r="V87" s="25"/>
      <c r="W87" s="11"/>
      <c r="Y87" s="8"/>
    </row>
    <row r="88" spans="2:25" x14ac:dyDescent="0.3">
      <c r="B88" s="8" t="s">
        <v>99</v>
      </c>
      <c r="M88" s="11"/>
      <c r="O88" s="8"/>
      <c r="W88" s="11"/>
      <c r="Y88" s="8"/>
    </row>
    <row r="89" spans="2:25" x14ac:dyDescent="0.3">
      <c r="B89" s="71" t="str">
        <f>Indice!B20</f>
        <v>Información al:08/08/2021 para todas las instituciones</v>
      </c>
      <c r="M89" s="11"/>
      <c r="O89" s="8"/>
      <c r="W89" s="11"/>
      <c r="Y89" s="8"/>
    </row>
    <row r="90" spans="2:25" x14ac:dyDescent="0.3">
      <c r="B90" s="8" t="s">
        <v>51</v>
      </c>
      <c r="M90" s="11"/>
      <c r="O90" s="8"/>
      <c r="W90" s="11"/>
      <c r="Y90" s="8"/>
    </row>
    <row r="91" spans="2:25" x14ac:dyDescent="0.3">
      <c r="M91" s="11"/>
      <c r="O91" s="8"/>
      <c r="W91" s="11"/>
      <c r="Y91" s="8"/>
    </row>
    <row r="92" spans="2:25" x14ac:dyDescent="0.3">
      <c r="B92" s="8" t="str">
        <f>+Indice!B21</f>
        <v>Actualización: 18/08/2021</v>
      </c>
      <c r="M92" s="11"/>
      <c r="O92" s="8"/>
      <c r="W92" s="11"/>
      <c r="Y92" s="8"/>
    </row>
  </sheetData>
  <mergeCells count="39">
    <mergeCell ref="J4:O4"/>
    <mergeCell ref="B28:B31"/>
    <mergeCell ref="P4:Q4"/>
    <mergeCell ref="R4:Y4"/>
    <mergeCell ref="J5:K6"/>
    <mergeCell ref="L5:M6"/>
    <mergeCell ref="N5:O6"/>
    <mergeCell ref="P5:Q6"/>
    <mergeCell ref="R5:S6"/>
    <mergeCell ref="T5:U6"/>
    <mergeCell ref="V5:W6"/>
    <mergeCell ref="X5:Y6"/>
    <mergeCell ref="B4:B7"/>
    <mergeCell ref="C4:C7"/>
    <mergeCell ref="D4:E6"/>
    <mergeCell ref="F4:G6"/>
    <mergeCell ref="H4:I6"/>
    <mergeCell ref="B8:B11"/>
    <mergeCell ref="B12:B15"/>
    <mergeCell ref="B16:B19"/>
    <mergeCell ref="B20:B23"/>
    <mergeCell ref="B24:B27"/>
    <mergeCell ref="B79:V79"/>
    <mergeCell ref="B32:B35"/>
    <mergeCell ref="B36:B39"/>
    <mergeCell ref="B40:B43"/>
    <mergeCell ref="B44:B47"/>
    <mergeCell ref="B48:B51"/>
    <mergeCell ref="B52:B53"/>
    <mergeCell ref="B56:B57"/>
    <mergeCell ref="B72:V72"/>
    <mergeCell ref="B73:V73"/>
    <mergeCell ref="B74:V76"/>
    <mergeCell ref="B77:V78"/>
    <mergeCell ref="B80:V81"/>
    <mergeCell ref="B82:V82"/>
    <mergeCell ref="B83:V83"/>
    <mergeCell ref="B84:V84"/>
    <mergeCell ref="B85:V8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D3F6F-E160-470A-8E42-CB77B2135A91}">
  <dimension ref="B2:X41"/>
  <sheetViews>
    <sheetView topLeftCell="A20" workbookViewId="0">
      <selection activeCell="J29" sqref="J29"/>
    </sheetView>
  </sheetViews>
  <sheetFormatPr baseColWidth="10" defaultRowHeight="14.4" x14ac:dyDescent="0.3"/>
  <cols>
    <col min="2" max="2" width="28.88671875" customWidth="1"/>
    <col min="3" max="3" width="23.77734375" bestFit="1" customWidth="1"/>
    <col min="4" max="5" width="15.109375" bestFit="1" customWidth="1"/>
    <col min="8" max="8" width="17.109375" bestFit="1" customWidth="1"/>
  </cols>
  <sheetData>
    <row r="2" spans="2:24" s="8" customFormat="1" x14ac:dyDescent="0.3">
      <c r="B2" s="10" t="s">
        <v>108</v>
      </c>
      <c r="M2" s="11"/>
      <c r="N2" s="11"/>
      <c r="W2" s="11"/>
      <c r="X2" s="11"/>
    </row>
    <row r="3" spans="2:24" s="8" customFormat="1" x14ac:dyDescent="0.3">
      <c r="B3" s="10"/>
      <c r="M3" s="11"/>
      <c r="N3" s="11"/>
      <c r="W3" s="11"/>
      <c r="X3" s="11"/>
    </row>
    <row r="4" spans="2:24" s="8" customFormat="1" x14ac:dyDescent="0.3">
      <c r="B4" s="10" t="s">
        <v>13</v>
      </c>
      <c r="M4" s="11"/>
      <c r="N4" s="11"/>
      <c r="W4" s="11"/>
      <c r="X4" s="11"/>
    </row>
    <row r="5" spans="2:24" s="8" customFormat="1" x14ac:dyDescent="0.3">
      <c r="B5" s="117" t="s">
        <v>14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"/>
      <c r="N5" s="11"/>
      <c r="W5" s="11"/>
      <c r="X5" s="11"/>
    </row>
    <row r="7" spans="2:24" x14ac:dyDescent="0.3">
      <c r="E7" s="98"/>
    </row>
    <row r="8" spans="2:24" x14ac:dyDescent="0.3">
      <c r="B8" s="119" t="s">
        <v>109</v>
      </c>
      <c r="C8" s="119" t="s">
        <v>110</v>
      </c>
      <c r="D8" s="145" t="s">
        <v>111</v>
      </c>
      <c r="E8" s="145" t="s">
        <v>112</v>
      </c>
    </row>
    <row r="9" spans="2:24" x14ac:dyDescent="0.3">
      <c r="B9" s="119"/>
      <c r="C9" s="119"/>
      <c r="D9" s="145"/>
      <c r="E9" s="145"/>
    </row>
    <row r="10" spans="2:24" x14ac:dyDescent="0.3">
      <c r="B10" s="119"/>
      <c r="C10" s="119"/>
      <c r="D10" s="145"/>
      <c r="E10" s="145"/>
    </row>
    <row r="11" spans="2:24" x14ac:dyDescent="0.3">
      <c r="B11" s="119"/>
      <c r="C11" s="119"/>
      <c r="D11" s="99" t="s">
        <v>113</v>
      </c>
      <c r="E11" s="99" t="s">
        <v>114</v>
      </c>
      <c r="H11" s="100"/>
      <c r="I11" s="100"/>
      <c r="K11" s="100"/>
    </row>
    <row r="12" spans="2:24" x14ac:dyDescent="0.3">
      <c r="B12" s="143" t="s">
        <v>115</v>
      </c>
      <c r="C12" s="8" t="s">
        <v>79</v>
      </c>
      <c r="D12" s="101">
        <v>6.1386383000000002</v>
      </c>
      <c r="E12" s="21">
        <v>58.124102999999998</v>
      </c>
      <c r="H12" s="100"/>
      <c r="I12" s="100"/>
      <c r="K12" s="100"/>
    </row>
    <row r="13" spans="2:24" x14ac:dyDescent="0.3">
      <c r="B13" s="143"/>
      <c r="C13" s="8" t="s">
        <v>116</v>
      </c>
      <c r="D13" s="101">
        <v>4.9716087</v>
      </c>
      <c r="E13" s="21">
        <v>63.248708999999998</v>
      </c>
      <c r="H13" s="100"/>
      <c r="I13" s="100"/>
      <c r="K13" s="100"/>
    </row>
    <row r="14" spans="2:24" x14ac:dyDescent="0.3">
      <c r="B14" s="143"/>
      <c r="C14" s="8" t="s">
        <v>81</v>
      </c>
      <c r="D14" s="102">
        <v>5.8630839999999997</v>
      </c>
      <c r="E14" s="26">
        <v>48.480963000000003</v>
      </c>
      <c r="H14" s="100"/>
      <c r="I14" s="100"/>
    </row>
    <row r="15" spans="2:24" x14ac:dyDescent="0.3">
      <c r="B15" s="144" t="s">
        <v>30</v>
      </c>
      <c r="C15" s="144"/>
      <c r="D15" s="103">
        <v>5.6720958025370001</v>
      </c>
      <c r="E15" s="32">
        <v>54.0623673443</v>
      </c>
      <c r="H15" s="100"/>
      <c r="I15" s="100"/>
    </row>
    <row r="16" spans="2:24" x14ac:dyDescent="0.3">
      <c r="H16" s="100">
        <v>5.6720958025370001</v>
      </c>
      <c r="I16" s="100">
        <v>54.0623673443</v>
      </c>
    </row>
    <row r="18" spans="2:24" s="8" customFormat="1" x14ac:dyDescent="0.3">
      <c r="B18" s="10" t="s">
        <v>15</v>
      </c>
      <c r="M18" s="11"/>
      <c r="N18" s="11"/>
      <c r="W18" s="11"/>
      <c r="X18" s="11"/>
    </row>
    <row r="19" spans="2:24" s="8" customFormat="1" x14ac:dyDescent="0.3">
      <c r="B19" s="117" t="s">
        <v>16</v>
      </c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"/>
      <c r="N19" s="11"/>
      <c r="W19" s="11"/>
      <c r="X19" s="11"/>
    </row>
    <row r="20" spans="2:24" x14ac:dyDescent="0.3">
      <c r="B20" s="119" t="s">
        <v>109</v>
      </c>
      <c r="C20" s="119" t="s">
        <v>53</v>
      </c>
      <c r="D20" s="145" t="s">
        <v>111</v>
      </c>
      <c r="E20" s="145" t="s">
        <v>112</v>
      </c>
    </row>
    <row r="21" spans="2:24" x14ac:dyDescent="0.3">
      <c r="B21" s="119"/>
      <c r="C21" s="119"/>
      <c r="D21" s="145"/>
      <c r="E21" s="145"/>
    </row>
    <row r="22" spans="2:24" x14ac:dyDescent="0.3">
      <c r="B22" s="119"/>
      <c r="C22" s="119"/>
      <c r="D22" s="145"/>
      <c r="E22" s="145"/>
      <c r="H22" s="100"/>
      <c r="I22" s="100"/>
    </row>
    <row r="23" spans="2:24" x14ac:dyDescent="0.3">
      <c r="B23" s="119"/>
      <c r="C23" s="119"/>
      <c r="D23" s="99" t="s">
        <v>113</v>
      </c>
      <c r="E23" s="99" t="s">
        <v>114</v>
      </c>
      <c r="H23" s="100"/>
      <c r="I23" s="100"/>
    </row>
    <row r="24" spans="2:24" x14ac:dyDescent="0.3">
      <c r="B24" s="143" t="s">
        <v>115</v>
      </c>
      <c r="C24" s="8" t="s">
        <v>54</v>
      </c>
      <c r="D24" s="101">
        <v>7.5664632999999997</v>
      </c>
      <c r="E24" s="21">
        <v>50.065632000000001</v>
      </c>
      <c r="H24" s="100"/>
      <c r="I24" s="100"/>
    </row>
    <row r="25" spans="2:24" x14ac:dyDescent="0.3">
      <c r="B25" s="143"/>
      <c r="C25" s="8" t="s">
        <v>55</v>
      </c>
      <c r="D25" s="101">
        <v>5.7391114999999999</v>
      </c>
      <c r="E25" s="21">
        <v>54.180194</v>
      </c>
      <c r="H25" s="104"/>
      <c r="I25" s="100"/>
      <c r="J25" s="100"/>
    </row>
    <row r="26" spans="2:24" x14ac:dyDescent="0.3">
      <c r="B26" s="143"/>
      <c r="C26" s="8" t="s">
        <v>56</v>
      </c>
      <c r="D26" s="101">
        <v>4.3588714</v>
      </c>
      <c r="E26" s="21">
        <v>56.888907000000003</v>
      </c>
      <c r="H26" s="104"/>
      <c r="I26" s="100"/>
      <c r="J26" s="100"/>
    </row>
    <row r="27" spans="2:24" x14ac:dyDescent="0.3">
      <c r="B27" s="143"/>
      <c r="C27" s="8" t="s">
        <v>57</v>
      </c>
      <c r="D27" s="102">
        <v>4.0851642000000004</v>
      </c>
      <c r="E27" s="26">
        <v>56.722346999999999</v>
      </c>
      <c r="H27" s="104"/>
      <c r="I27" s="100"/>
      <c r="J27" s="100"/>
    </row>
    <row r="28" spans="2:24" x14ac:dyDescent="0.3">
      <c r="B28" s="144" t="s">
        <v>30</v>
      </c>
      <c r="C28" s="144"/>
      <c r="D28" s="103">
        <v>5.6720958025370001</v>
      </c>
      <c r="E28" s="32">
        <v>54.0623673443</v>
      </c>
      <c r="H28" s="104"/>
    </row>
    <row r="33" spans="2:24" s="8" customFormat="1" ht="13.8" customHeight="1" x14ac:dyDescent="0.3">
      <c r="M33" s="11"/>
      <c r="N33" s="11"/>
      <c r="W33" s="11"/>
      <c r="X33" s="11"/>
    </row>
    <row r="34" spans="2:24" s="8" customFormat="1" x14ac:dyDescent="0.3">
      <c r="B34" s="8" t="s">
        <v>83</v>
      </c>
      <c r="M34" s="11"/>
      <c r="N34" s="11"/>
      <c r="W34" s="11"/>
      <c r="X34" s="11"/>
    </row>
    <row r="35" spans="2:24" s="8" customFormat="1" x14ac:dyDescent="0.3">
      <c r="B35" s="8" t="s">
        <v>117</v>
      </c>
      <c r="M35" s="11"/>
      <c r="N35" s="11"/>
      <c r="W35" s="11"/>
      <c r="X35" s="11"/>
    </row>
    <row r="36" spans="2:24" s="8" customFormat="1" x14ac:dyDescent="0.3">
      <c r="B36" s="8" t="s">
        <v>118</v>
      </c>
      <c r="M36" s="11"/>
      <c r="N36" s="11"/>
      <c r="W36" s="11"/>
      <c r="X36" s="11"/>
    </row>
    <row r="37" spans="2:24" s="8" customFormat="1" x14ac:dyDescent="0.3">
      <c r="B37" s="78" t="s">
        <v>99</v>
      </c>
      <c r="C37" s="78"/>
      <c r="D37" s="78"/>
      <c r="E37" s="78"/>
      <c r="M37" s="11"/>
      <c r="N37" s="11"/>
      <c r="W37" s="11"/>
      <c r="X37" s="11"/>
    </row>
    <row r="38" spans="2:24" s="8" customFormat="1" x14ac:dyDescent="0.3">
      <c r="B38" s="71" t="str">
        <f>[1]Indice!B24</f>
        <v>Información al:08/08/2021 para todas las instituciones</v>
      </c>
      <c r="M38" s="11"/>
      <c r="N38" s="11"/>
      <c r="W38" s="11"/>
      <c r="X38" s="11"/>
    </row>
    <row r="39" spans="2:24" s="8" customFormat="1" x14ac:dyDescent="0.3">
      <c r="B39" s="8" t="s">
        <v>51</v>
      </c>
      <c r="M39" s="11"/>
      <c r="N39" s="11"/>
      <c r="W39" s="11"/>
      <c r="X39" s="11"/>
    </row>
    <row r="40" spans="2:24" s="8" customFormat="1" x14ac:dyDescent="0.3">
      <c r="M40" s="11"/>
      <c r="N40" s="11"/>
      <c r="W40" s="11"/>
      <c r="X40" s="11"/>
    </row>
    <row r="41" spans="2:24" s="8" customFormat="1" x14ac:dyDescent="0.3">
      <c r="B41" s="8" t="str">
        <f>+[1]Indice!B25</f>
        <v>Actualización: 18/08/2021</v>
      </c>
      <c r="M41" s="11"/>
      <c r="N41" s="11"/>
      <c r="W41" s="11"/>
      <c r="X41" s="11"/>
    </row>
  </sheetData>
  <mergeCells count="14">
    <mergeCell ref="B12:B14"/>
    <mergeCell ref="B5:L5"/>
    <mergeCell ref="B8:B11"/>
    <mergeCell ref="C8:C11"/>
    <mergeCell ref="D8:D10"/>
    <mergeCell ref="E8:E10"/>
    <mergeCell ref="B24:B27"/>
    <mergeCell ref="B28:C28"/>
    <mergeCell ref="B15:C15"/>
    <mergeCell ref="B19:L19"/>
    <mergeCell ref="B20:B23"/>
    <mergeCell ref="C20:C23"/>
    <mergeCell ref="D20:D22"/>
    <mergeCell ref="E20:E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Indice</vt:lpstr>
      <vt:lpstr>Solicitudes y Curses_Reactiva</vt:lpstr>
      <vt:lpstr>Detalle_Reactiva</vt:lpstr>
      <vt:lpstr>Tasas de interes y plazos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Javier Ormazábal Cáceres</dc:creator>
  <cp:lastModifiedBy>Francisco Javier Ormazábal Cáceres</cp:lastModifiedBy>
  <dcterms:created xsi:type="dcterms:W3CDTF">2021-08-19T16:05:46Z</dcterms:created>
  <dcterms:modified xsi:type="dcterms:W3CDTF">2021-08-19T19:00:04Z</dcterms:modified>
</cp:coreProperties>
</file>