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anez\Desktop\"/>
    </mc:Choice>
  </mc:AlternateContent>
  <xr:revisionPtr revIDLastSave="0" documentId="8_{6B24CB25-C17E-4875-B050-A0DF968A57FF}" xr6:coauthVersionLast="45" xr6:coauthVersionMax="45" xr10:uidLastSave="{00000000-0000-0000-0000-000000000000}"/>
  <bookViews>
    <workbookView xWindow="-108" yWindow="-108" windowWidth="23256" windowHeight="12576" activeTab="4" xr2:uid="{755ADB1F-B54E-46D1-AA38-F7982CE23987}"/>
  </bookViews>
  <sheets>
    <sheet name="Indice" sheetId="5" r:id="rId1"/>
    <sheet name="Solicitudes y Curses_Reactiva" sheetId="3" r:id="rId2"/>
    <sheet name="Detalle_Reactiva" sheetId="4" r:id="rId3"/>
    <sheet name="Solicitudes y Curses_Posterga" sheetId="7" r:id="rId4"/>
    <sheet name="Tasas de interes y plazos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9" l="1"/>
  <c r="D29" i="9"/>
  <c r="N47" i="7"/>
  <c r="M47" i="7"/>
  <c r="K52" i="7"/>
  <c r="D47" i="7"/>
  <c r="C47" i="7"/>
  <c r="C52" i="7" s="1"/>
  <c r="D39" i="7"/>
  <c r="C39" i="7"/>
  <c r="C26" i="7"/>
  <c r="D22" i="7"/>
  <c r="D26" i="7" s="1"/>
  <c r="D23" i="7"/>
  <c r="D24" i="7"/>
  <c r="D25" i="7"/>
  <c r="C23" i="7"/>
  <c r="C24" i="7"/>
  <c r="C25" i="7"/>
  <c r="C22" i="7"/>
  <c r="X26" i="7"/>
  <c r="W26" i="7"/>
  <c r="V26" i="7"/>
  <c r="U26" i="7"/>
  <c r="T26" i="7"/>
  <c r="S26" i="7"/>
  <c r="R26" i="7"/>
  <c r="Q26" i="7"/>
  <c r="P26" i="7"/>
  <c r="N26" i="7"/>
  <c r="M26" i="7"/>
  <c r="L26" i="7"/>
  <c r="K26" i="7"/>
  <c r="J26" i="7"/>
  <c r="I26" i="7"/>
  <c r="H26" i="7"/>
  <c r="G26" i="7"/>
  <c r="F26" i="7"/>
  <c r="E26" i="7"/>
  <c r="N25" i="7"/>
  <c r="M25" i="7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B43" i="9" l="1"/>
  <c r="B40" i="9"/>
  <c r="C83" i="3" l="1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L52" i="7" l="1"/>
  <c r="D52" i="7"/>
  <c r="P52" i="7"/>
  <c r="J52" i="7"/>
  <c r="X52" i="7"/>
  <c r="V52" i="7"/>
  <c r="T52" i="7"/>
  <c r="R52" i="7"/>
  <c r="H52" i="7"/>
  <c r="F52" i="7"/>
  <c r="X27" i="7"/>
  <c r="V27" i="7"/>
  <c r="T27" i="7"/>
  <c r="R27" i="7"/>
  <c r="P27" i="7"/>
  <c r="O26" i="7"/>
  <c r="L27" i="7"/>
  <c r="J27" i="7"/>
  <c r="H27" i="7"/>
  <c r="F27" i="7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115" i="3"/>
  <c r="B112" i="3"/>
  <c r="B92" i="4"/>
  <c r="B89" i="4"/>
  <c r="N52" i="7" l="1"/>
  <c r="N27" i="7"/>
  <c r="G52" i="7"/>
  <c r="W52" i="7"/>
  <c r="I52" i="7"/>
  <c r="U52" i="7"/>
  <c r="D27" i="7"/>
  <c r="S52" i="7"/>
  <c r="O52" i="7"/>
  <c r="M52" i="7"/>
  <c r="E52" i="7"/>
  <c r="Q52" i="7"/>
  <c r="B85" i="7"/>
  <c r="B82" i="7"/>
</calcChain>
</file>

<file path=xl/sharedStrings.xml><?xml version="1.0" encoding="utf-8"?>
<sst xmlns="http://schemas.openxmlformats.org/spreadsheetml/2006/main" count="1317" uniqueCount="131">
  <si>
    <t>COOPEUCH</t>
  </si>
  <si>
    <t>Medianas Empresas</t>
  </si>
  <si>
    <t>Institución</t>
  </si>
  <si>
    <t>Tabla 4</t>
  </si>
  <si>
    <t>Total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</si>
  <si>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</si>
  <si>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</si>
  <si>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</si>
  <si>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</si>
  <si>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</si>
  <si>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</si>
  <si>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</si>
  <si>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</si>
  <si>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</si>
  <si>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</si>
  <si>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</si>
  <si>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</si>
  <si>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</si>
  <si>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</si>
  <si>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</si>
  <si>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</si>
  <si>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</si>
  <si>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</si>
  <si>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</si>
  <si>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</si>
  <si>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</si>
  <si>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</si>
  <si>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</si>
  <si>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</si>
  <si>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</si>
  <si>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</si>
  <si>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</si>
  <si>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</si>
  <si>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</si>
  <si>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</si>
  <si>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</si>
  <si>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</si>
  <si>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</si>
  <si>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</si>
  <si>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</si>
  <si>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</si>
  <si>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</si>
  <si>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</si>
  <si>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</si>
  <si>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</si>
  <si>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</si>
  <si>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</si>
  <si>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</si>
  <si>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</si>
  <si>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</si>
  <si>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</si>
  <si>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>Tabla 1</t>
  </si>
  <si>
    <t>Tabla 2</t>
  </si>
  <si>
    <t>Solicitudes y curses por institución financiera</t>
  </si>
  <si>
    <t>Solicitudes y curses por tipo de empresa</t>
  </si>
  <si>
    <t>Solicitudes y curses por institución y tamaño</t>
  </si>
  <si>
    <t>Banco del Estado</t>
  </si>
  <si>
    <t>Falabella</t>
  </si>
  <si>
    <t>SOLICITUDES Y CURSES DE CRÉDITO ASOCIADOS AL PROGRAMA FOGAPE REACTIVA (*)</t>
  </si>
  <si>
    <t>4 Life compañía de seguros de Vida S.A.</t>
  </si>
  <si>
    <t>EUROAMERICA  VIDA</t>
  </si>
  <si>
    <t>Ohio National Seguros de Vida S.A.</t>
  </si>
  <si>
    <t>Vida Security Prevision</t>
  </si>
  <si>
    <t>SOLICITUDES Y CURSES DE CRÉDITO ASOCIADOS AL PROGRAMA REACTIVA</t>
  </si>
  <si>
    <t>SOLICITUDES Y CURSES DE CRÉDITO ASOCIADOS AL PROGRAMA POSTERGACION</t>
  </si>
  <si>
    <t>SOLICITUDES Y CURSES DE CRÉDITO ASOCIADOS AL PROGRAMA FOGAPE POSTERGACION (*)</t>
  </si>
  <si>
    <t>BALANCE DE ACTIVIDADES ASOCIADO AL PROGRAMA DE GARANTÍAS FOGAPE REACTIVA Y POSTERGACION</t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</si>
  <si>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cumpla con los requisitos de mora, valor de la tasación y otros requerimientos especificados en los Decretos Supremos N°8 y N° 32, ambos del año 2021 emitidos por el Ministerio de Hacienda (Reglamentos), según el tipo de programa que corresponda.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</si>
  <si>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REACTIVA o POSTERGACIÓN.</t>
    </r>
  </si>
  <si>
    <t>5) Las operaciones consideradas como cursadas podrían incluir operaciones que no están completamente perfeccionadas, por ejemplo falta termino de la tramitación en el Conservador de Bienes Raíces</t>
  </si>
  <si>
    <t>Region</t>
  </si>
  <si>
    <t>Región de Tarapacá</t>
  </si>
  <si>
    <t>Región de Antofagasta</t>
  </si>
  <si>
    <t>Región de Atacama</t>
  </si>
  <si>
    <t>Región de Coquimbo</t>
  </si>
  <si>
    <t>Región de Valparaíso</t>
  </si>
  <si>
    <t>Región del Libertador General Bernardo O’Higgins</t>
  </si>
  <si>
    <t>Región del Maule</t>
  </si>
  <si>
    <t>Región del Bío Bío</t>
  </si>
  <si>
    <t>Región de la Araucanía</t>
  </si>
  <si>
    <t>Región de los Lagos</t>
  </si>
  <si>
    <t>Región de Aysén del general Carlos Ibáñez del Campo</t>
  </si>
  <si>
    <t>Región de Magallanes y de la Antártica Chilena</t>
  </si>
  <si>
    <t>Región Metropolitana de Santiago</t>
  </si>
  <si>
    <t>Región de los Ríos</t>
  </si>
  <si>
    <t>Región de Arica y Parinacota</t>
  </si>
  <si>
    <t>Región de Ñuble</t>
  </si>
  <si>
    <t>Sin Información</t>
  </si>
  <si>
    <t>Destino de Financiamiento</t>
  </si>
  <si>
    <t>Inversiones en Activo Fijo</t>
  </si>
  <si>
    <t>Refinanciamiento</t>
  </si>
  <si>
    <t>Gastos de Capital de Trabajo</t>
  </si>
  <si>
    <t>TOTAL</t>
  </si>
  <si>
    <t>Tabla 5</t>
  </si>
  <si>
    <t>Solicitudes y curses por destino de financiamiento (montos en Unidades de Fomento)</t>
  </si>
  <si>
    <t>Solicitudes y curses por  region</t>
  </si>
  <si>
    <t>Solicitudes y curses por destino de financiamiento</t>
  </si>
  <si>
    <t>Solicitudes y curses por  region (montos en Unidades de Fomento)</t>
  </si>
  <si>
    <t>Tabla 6</t>
  </si>
  <si>
    <t>Tabla 7</t>
  </si>
  <si>
    <t>Solicitudes y curses por region</t>
  </si>
  <si>
    <t>Solicitudes y curses por region (montos en Unidades de Fomento)</t>
  </si>
  <si>
    <t>Tabla 8</t>
  </si>
  <si>
    <t>Tasa de interes</t>
  </si>
  <si>
    <t>Plazo contractual</t>
  </si>
  <si>
    <t>TASAS DE INTERES Y PLAZOS DE CRÉDITO ASOCIADOS AL PROGRAMA FOGAPE (*)</t>
  </si>
  <si>
    <t>Tasas de interes y plazo promedio por tipo de empresas y programa</t>
  </si>
  <si>
    <t>Programa</t>
  </si>
  <si>
    <t>Reactivación</t>
  </si>
  <si>
    <t>Postergación</t>
  </si>
  <si>
    <t>(%)</t>
  </si>
  <si>
    <t>(meses)</t>
  </si>
  <si>
    <t>Tabla 9</t>
  </si>
  <si>
    <t>Reprogramaciones</t>
  </si>
  <si>
    <t>Tasas de interes y plazo promedio por destino de financiamiento y programa</t>
  </si>
  <si>
    <t>Destino</t>
  </si>
  <si>
    <t>TASAS DE INTERES Y PLAZOS DE CRÉDITO ASOCIADOS AL PROGRAMA FOGAPE</t>
  </si>
  <si>
    <t>2) Datos sujetos a rectificación.</t>
  </si>
  <si>
    <t>1) Información de operaciones cursadas.</t>
  </si>
  <si>
    <t>Información al: 25/07/2021 para todas las instituciones</t>
  </si>
  <si>
    <t>Actualización: 29/07/2021</t>
  </si>
  <si>
    <t>ORIENCOOP</t>
  </si>
  <si>
    <t xml:space="preserve">           -</t>
  </si>
  <si>
    <t xml:space="preserve">               -</t>
  </si>
  <si>
    <t xml:space="preserve">                 -</t>
  </si>
  <si>
    <t xml:space="preserve">                         -</t>
  </si>
  <si>
    <t xml:space="preserve">            -</t>
  </si>
  <si>
    <t xml:space="preserve">                  -</t>
  </si>
  <si>
    <t xml:space="preserve">                   -</t>
  </si>
  <si>
    <t>1) A partir de este reporte se informan los montos asociados al último estado de la solicitud.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</si>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</sst>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11"/>
      <name val="Calibri Light"/>
      <family val="2"/>
      <scheme val="major"/>
    </font>
    <font>
      <b/>
      <sz val="10"/>
      <name val="Arial"/>
      <family val="2"/>
    </font>
    <font>
      <i/>
      <sz val="11"/>
      <color theme="0" tint="-0.4999542222357860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0" fontId="9" fillId="2" borderId="11" xfId="0" applyFont="1" applyFill="1" applyBorder="1"/>
    <xf numFmtId="0" fontId="16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2" applyFont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64" fontId="13" fillId="2" borderId="0" xfId="1" applyFont="1" applyFill="1" applyBorder="1"/>
    <xf numFmtId="0" fontId="15" fillId="0" borderId="0" xfId="2"/>
    <xf numFmtId="0" fontId="2" fillId="2" borderId="11" xfId="0" applyFont="1" applyFill="1" applyBorder="1"/>
    <xf numFmtId="164" fontId="2" fillId="2" borderId="11" xfId="0" applyNumberFormat="1" applyFont="1" applyFill="1" applyBorder="1"/>
    <xf numFmtId="164" fontId="2" fillId="2" borderId="18" xfId="0" applyNumberFormat="1" applyFont="1" applyFill="1" applyBorder="1"/>
    <xf numFmtId="164" fontId="2" fillId="2" borderId="19" xfId="0" applyNumberFormat="1" applyFont="1" applyFill="1" applyBorder="1"/>
    <xf numFmtId="164" fontId="10" fillId="2" borderId="11" xfId="0" applyNumberFormat="1" applyFont="1" applyFill="1" applyBorder="1"/>
    <xf numFmtId="164" fontId="10" fillId="2" borderId="19" xfId="0" applyNumberFormat="1" applyFont="1" applyFill="1" applyBorder="1"/>
    <xf numFmtId="164" fontId="0" fillId="2" borderId="11" xfId="1" applyFont="1" applyFill="1" applyBorder="1"/>
    <xf numFmtId="164" fontId="0" fillId="2" borderId="18" xfId="1" applyFont="1" applyFill="1" applyBorder="1"/>
    <xf numFmtId="164" fontId="0" fillId="2" borderId="19" xfId="1" applyFont="1" applyFill="1" applyBorder="1"/>
    <xf numFmtId="164" fontId="9" fillId="2" borderId="11" xfId="1" applyFont="1" applyFill="1" applyBorder="1"/>
    <xf numFmtId="164" fontId="9" fillId="2" borderId="19" xfId="1" applyFont="1" applyFill="1" applyBorder="1"/>
    <xf numFmtId="0" fontId="0" fillId="2" borderId="20" xfId="0" applyFill="1" applyBorder="1"/>
    <xf numFmtId="0" fontId="2" fillId="2" borderId="20" xfId="0" applyFont="1" applyFill="1" applyBorder="1"/>
    <xf numFmtId="3" fontId="2" fillId="2" borderId="20" xfId="0" applyNumberFormat="1" applyFont="1" applyFill="1" applyBorder="1"/>
    <xf numFmtId="0" fontId="8" fillId="2" borderId="0" xfId="0" applyFont="1" applyFill="1" applyAlignment="1">
      <alignment horizontal="left"/>
    </xf>
    <xf numFmtId="1" fontId="17" fillId="2" borderId="0" xfId="1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2" borderId="0" xfId="0" applyFill="1" applyAlignment="1">
      <alignment vertical="top"/>
    </xf>
    <xf numFmtId="0" fontId="18" fillId="2" borderId="0" xfId="0" applyFont="1" applyFill="1"/>
    <xf numFmtId="164" fontId="17" fillId="2" borderId="0" xfId="1" applyFont="1" applyFill="1" applyAlignment="1"/>
    <xf numFmtId="0" fontId="18" fillId="2" borderId="0" xfId="0" applyFont="1" applyFill="1" applyAlignment="1">
      <alignment horizontal="left"/>
    </xf>
    <xf numFmtId="0" fontId="18" fillId="2" borderId="11" xfId="0" applyFont="1" applyFill="1" applyBorder="1" applyAlignment="1">
      <alignment horizontal="left"/>
    </xf>
    <xf numFmtId="164" fontId="2" fillId="2" borderId="15" xfId="0" applyNumberFormat="1" applyFont="1" applyFill="1" applyBorder="1"/>
    <xf numFmtId="0" fontId="6" fillId="3" borderId="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4" fontId="17" fillId="2" borderId="0" xfId="1" applyFont="1" applyFill="1" applyBorder="1" applyAlignment="1"/>
    <xf numFmtId="164" fontId="17" fillId="2" borderId="3" xfId="1" applyFont="1" applyFill="1" applyBorder="1" applyAlignment="1"/>
    <xf numFmtId="164" fontId="2" fillId="2" borderId="17" xfId="0" applyNumberFormat="1" applyFont="1" applyFill="1" applyBorder="1"/>
    <xf numFmtId="0" fontId="6" fillId="3" borderId="2" xfId="0" applyFont="1" applyFill="1" applyBorder="1" applyAlignment="1">
      <alignment horizontal="center"/>
    </xf>
    <xf numFmtId="164" fontId="17" fillId="2" borderId="2" xfId="1" applyFont="1" applyFill="1" applyBorder="1" applyAlignment="1"/>
    <xf numFmtId="164" fontId="2" fillId="2" borderId="16" xfId="0" applyNumberFormat="1" applyFont="1" applyFill="1" applyBorder="1"/>
    <xf numFmtId="0" fontId="12" fillId="3" borderId="0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3" fontId="4" fillId="2" borderId="0" xfId="0" applyNumberFormat="1" applyFont="1" applyFill="1"/>
    <xf numFmtId="164" fontId="19" fillId="2" borderId="15" xfId="0" applyNumberFormat="1" applyFont="1" applyFill="1" applyBorder="1"/>
    <xf numFmtId="0" fontId="20" fillId="2" borderId="0" xfId="0" applyFont="1" applyFill="1"/>
    <xf numFmtId="164" fontId="20" fillId="2" borderId="0" xfId="1" applyFont="1" applyFill="1" applyAlignment="1"/>
    <xf numFmtId="0" fontId="18" fillId="2" borderId="11" xfId="0" applyFont="1" applyFill="1" applyBorder="1"/>
    <xf numFmtId="164" fontId="19" fillId="2" borderId="17" xfId="0" applyNumberFormat="1" applyFont="1" applyFill="1" applyBorder="1"/>
    <xf numFmtId="164" fontId="20" fillId="2" borderId="0" xfId="1" applyFont="1" applyFill="1"/>
    <xf numFmtId="164" fontId="17" fillId="2" borderId="0" xfId="1" applyFont="1" applyFill="1" applyAlignment="1">
      <alignment horizontal="center"/>
    </xf>
    <xf numFmtId="164" fontId="17" fillId="2" borderId="11" xfId="1" applyFont="1" applyFill="1" applyBorder="1" applyAlignment="1"/>
    <xf numFmtId="164" fontId="13" fillId="2" borderId="0" xfId="0" applyNumberFormat="1" applyFont="1" applyFill="1"/>
    <xf numFmtId="0" fontId="12" fillId="3" borderId="8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6" fillId="2" borderId="0" xfId="0" applyFont="1" applyFill="1"/>
    <xf numFmtId="0" fontId="6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166" fontId="0" fillId="2" borderId="0" xfId="1" applyNumberFormat="1" applyFont="1" applyFill="1" applyBorder="1"/>
    <xf numFmtId="166" fontId="0" fillId="2" borderId="11" xfId="1" applyNumberFormat="1" applyFont="1" applyFill="1" applyBorder="1"/>
    <xf numFmtId="0" fontId="0" fillId="0" borderId="0" xfId="0" applyAlignment="1">
      <alignment vertical="center"/>
    </xf>
    <xf numFmtId="166" fontId="2" fillId="2" borderId="11" xfId="1" applyNumberFormat="1" applyFont="1" applyFill="1" applyBorder="1"/>
    <xf numFmtId="3" fontId="0" fillId="0" borderId="0" xfId="0" applyNumberFormat="1"/>
    <xf numFmtId="0" fontId="6" fillId="3" borderId="0" xfId="0" applyFont="1" applyFill="1" applyBorder="1" applyAlignment="1">
      <alignment horizontal="center" vertical="center"/>
    </xf>
    <xf numFmtId="10" fontId="0" fillId="0" borderId="0" xfId="4" applyNumberFormat="1" applyFont="1"/>
    <xf numFmtId="0" fontId="0" fillId="0" borderId="0" xfId="0" applyBorder="1"/>
    <xf numFmtId="0" fontId="9" fillId="2" borderId="0" xfId="0" applyFont="1" applyFill="1" applyBorder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" fontId="6" fillId="2" borderId="0" xfId="0" applyNumberFormat="1" applyFont="1" applyFill="1"/>
    <xf numFmtId="164" fontId="0" fillId="2" borderId="11" xfId="1" applyNumberFormat="1" applyFont="1" applyFill="1" applyBorder="1"/>
    <xf numFmtId="164" fontId="0" fillId="2" borderId="2" xfId="1" applyNumberFormat="1" applyFont="1" applyFill="1" applyBorder="1" applyAlignment="1">
      <alignment horizontal="right"/>
    </xf>
    <xf numFmtId="164" fontId="0" fillId="2" borderId="18" xfId="1" applyNumberFormat="1" applyFont="1" applyFill="1" applyBorder="1" applyAlignment="1">
      <alignment horizontal="right"/>
    </xf>
    <xf numFmtId="164" fontId="0" fillId="2" borderId="0" xfId="1" applyNumberFormat="1" applyFont="1" applyFill="1" applyAlignment="1">
      <alignment horizontal="right"/>
    </xf>
    <xf numFmtId="164" fontId="0" fillId="2" borderId="3" xfId="1" applyNumberFormat="1" applyFont="1" applyFill="1" applyBorder="1" applyAlignment="1">
      <alignment horizontal="right"/>
    </xf>
    <xf numFmtId="164" fontId="0" fillId="2" borderId="0" xfId="1" applyNumberFormat="1" applyFont="1" applyFill="1" applyBorder="1" applyAlignment="1">
      <alignment horizontal="right"/>
    </xf>
    <xf numFmtId="164" fontId="9" fillId="2" borderId="0" xfId="1" applyNumberFormat="1" applyFont="1" applyFill="1" applyBorder="1" applyAlignment="1">
      <alignment horizontal="right"/>
    </xf>
    <xf numFmtId="164" fontId="9" fillId="2" borderId="3" xfId="1" applyNumberFormat="1" applyFont="1" applyFill="1" applyBorder="1" applyAlignment="1">
      <alignment horizontal="right"/>
    </xf>
    <xf numFmtId="164" fontId="9" fillId="2" borderId="0" xfId="1" applyNumberFormat="1" applyFont="1" applyFill="1" applyAlignment="1">
      <alignment horizontal="right"/>
    </xf>
    <xf numFmtId="164" fontId="0" fillId="2" borderId="11" xfId="1" applyNumberFormat="1" applyFont="1" applyFill="1" applyBorder="1" applyAlignment="1">
      <alignment horizontal="right"/>
    </xf>
    <xf numFmtId="164" fontId="0" fillId="2" borderId="19" xfId="1" applyNumberFormat="1" applyFont="1" applyFill="1" applyBorder="1" applyAlignment="1">
      <alignment horizontal="right"/>
    </xf>
    <xf numFmtId="164" fontId="9" fillId="2" borderId="11" xfId="1" applyNumberFormat="1" applyFont="1" applyFill="1" applyBorder="1" applyAlignment="1">
      <alignment horizontal="right"/>
    </xf>
    <xf numFmtId="164" fontId="9" fillId="2" borderId="19" xfId="1" applyNumberFormat="1" applyFont="1" applyFill="1" applyBorder="1" applyAlignment="1">
      <alignment horizontal="right"/>
    </xf>
    <xf numFmtId="164" fontId="2" fillId="2" borderId="11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164" fontId="2" fillId="2" borderId="19" xfId="1" applyNumberFormat="1" applyFont="1" applyFill="1" applyBorder="1" applyAlignment="1">
      <alignment horizontal="right"/>
    </xf>
    <xf numFmtId="164" fontId="10" fillId="2" borderId="11" xfId="1" applyNumberFormat="1" applyFont="1" applyFill="1" applyBorder="1" applyAlignment="1">
      <alignment horizontal="right"/>
    </xf>
    <xf numFmtId="164" fontId="10" fillId="2" borderId="19" xfId="1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2" borderId="11" xfId="0" applyFill="1" applyBorder="1" applyAlignment="1">
      <alignment horizontal="left" vertical="top"/>
    </xf>
    <xf numFmtId="0" fontId="2" fillId="2" borderId="2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</cellXfs>
  <cellStyles count="5">
    <cellStyle name="Hipervínculo" xfId="2" builtinId="8"/>
    <cellStyle name="Millares [0]" xfId="1" builtinId="6"/>
    <cellStyle name="Millares 2" xfId="3" xr:uid="{C8B8870D-7D15-44F5-A38F-0FAC4219327A}"/>
    <cellStyle name="Normal" xfId="0" builtinId="0"/>
    <cellStyle name="Porcentaje" xfId="4" builtinId="5"/>
  </cellStyles>
  <dxfs count="0"/>
  <tableStyles count="1" defaultTableStyle="TableStyleMedium2" defaultPivotStyle="PivotStyleLight16">
    <tableStyle name="Invisible" pivot="0" table="0" count="0" xr9:uid="{12B41395-0211-4AB3-8D23-009B08AA1F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9"/>
  <sheetViews>
    <sheetView showGridLines="0" topLeftCell="A10" zoomScale="85" zoomScaleNormal="85" workbookViewId="0">
      <selection activeCell="B26" sqref="B26"/>
    </sheetView>
  </sheetViews>
  <sheetFormatPr baseColWidth="10" defaultColWidth="11.44140625" defaultRowHeight="14.4" x14ac:dyDescent="0.3"/>
  <cols>
    <col min="1" max="1" width="5.6640625" style="55" customWidth="1"/>
    <col min="2" max="2" width="13.44140625" style="56" customWidth="1"/>
    <col min="3" max="3" width="73" style="56" customWidth="1"/>
    <col min="4" max="16384" width="11.44140625" style="56"/>
  </cols>
  <sheetData>
    <row r="2" spans="2:13" ht="15.6" x14ac:dyDescent="0.3">
      <c r="B2" s="39" t="s">
        <v>66</v>
      </c>
    </row>
    <row r="4" spans="2:13" x14ac:dyDescent="0.3">
      <c r="B4" s="54" t="s">
        <v>63</v>
      </c>
      <c r="C4" s="40"/>
      <c r="D4" s="40"/>
    </row>
    <row r="6" spans="2:13" x14ac:dyDescent="0.3">
      <c r="B6" s="61" t="s">
        <v>51</v>
      </c>
      <c r="C6" s="147" t="s">
        <v>53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</row>
    <row r="7" spans="2:13" x14ac:dyDescent="0.3">
      <c r="B7" s="61" t="s">
        <v>52</v>
      </c>
      <c r="C7" s="147" t="s">
        <v>54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</row>
    <row r="8" spans="2:13" x14ac:dyDescent="0.3">
      <c r="B8" s="61" t="s">
        <v>47</v>
      </c>
      <c r="C8" s="76" t="s">
        <v>95</v>
      </c>
      <c r="D8" s="76"/>
      <c r="E8" s="76"/>
      <c r="F8" s="76"/>
      <c r="G8" s="76"/>
      <c r="H8" s="76"/>
      <c r="I8" s="76"/>
      <c r="J8" s="76"/>
      <c r="K8" s="76"/>
      <c r="L8" s="76"/>
      <c r="M8" s="76"/>
    </row>
    <row r="9" spans="2:13" x14ac:dyDescent="0.3">
      <c r="B9" s="61" t="s">
        <v>3</v>
      </c>
      <c r="C9" s="76" t="s">
        <v>96</v>
      </c>
      <c r="D9" s="76"/>
      <c r="E9" s="76"/>
      <c r="F9" s="76"/>
      <c r="G9" s="76"/>
      <c r="H9" s="76"/>
      <c r="I9" s="76"/>
      <c r="J9" s="76"/>
      <c r="K9" s="76"/>
      <c r="L9" s="76"/>
      <c r="M9" s="76"/>
    </row>
    <row r="10" spans="2:13" x14ac:dyDescent="0.3">
      <c r="B10" s="61" t="s">
        <v>93</v>
      </c>
      <c r="C10" s="147" t="s">
        <v>55</v>
      </c>
      <c r="D10" s="147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2:13" x14ac:dyDescent="0.3">
      <c r="B11" s="57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2:13" x14ac:dyDescent="0.3">
      <c r="B12" s="54" t="s">
        <v>64</v>
      </c>
      <c r="C12" s="41"/>
      <c r="D12" s="41"/>
    </row>
    <row r="13" spans="2:13" x14ac:dyDescent="0.3">
      <c r="B13" s="53"/>
      <c r="C13" s="41"/>
      <c r="D13" s="41"/>
    </row>
    <row r="14" spans="2:13" x14ac:dyDescent="0.3">
      <c r="B14" s="61" t="s">
        <v>98</v>
      </c>
      <c r="C14" s="147" t="s">
        <v>53</v>
      </c>
      <c r="D14" s="147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2:13" x14ac:dyDescent="0.3">
      <c r="B15" s="61" t="s">
        <v>99</v>
      </c>
      <c r="C15" s="147" t="s">
        <v>100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2:13" x14ac:dyDescent="0.3"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2:13" x14ac:dyDescent="0.3">
      <c r="B17" s="54" t="s">
        <v>116</v>
      </c>
      <c r="C17" s="41"/>
      <c r="D17" s="41"/>
    </row>
    <row r="18" spans="2:13" x14ac:dyDescent="0.3">
      <c r="B18" s="53"/>
      <c r="C18" s="41"/>
      <c r="D18" s="41"/>
    </row>
    <row r="19" spans="2:13" x14ac:dyDescent="0.3">
      <c r="B19" s="61" t="s">
        <v>102</v>
      </c>
      <c r="C19" s="147" t="s">
        <v>114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2:13" x14ac:dyDescent="0.3">
      <c r="B20" s="61" t="s">
        <v>112</v>
      </c>
      <c r="C20" s="147" t="s">
        <v>106</v>
      </c>
      <c r="D20" s="147"/>
      <c r="E20" s="147"/>
      <c r="F20" s="147"/>
      <c r="G20" s="147"/>
      <c r="H20" s="147"/>
      <c r="I20" s="147"/>
      <c r="J20" s="147"/>
      <c r="K20" s="147"/>
      <c r="L20" s="147"/>
      <c r="M20" s="147"/>
    </row>
    <row r="21" spans="2:13" x14ac:dyDescent="0.3">
      <c r="B21" s="61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</row>
    <row r="22" spans="2:13" x14ac:dyDescent="0.3">
      <c r="B22" s="61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</row>
    <row r="23" spans="2:13" x14ac:dyDescent="0.3">
      <c r="B23" s="61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</row>
    <row r="24" spans="2:13" ht="13.8" customHeight="1" x14ac:dyDescent="0.3">
      <c r="B24" s="56" t="s">
        <v>119</v>
      </c>
    </row>
    <row r="25" spans="2:13" x14ac:dyDescent="0.3">
      <c r="B25" s="55" t="s">
        <v>120</v>
      </c>
    </row>
    <row r="39" spans="1:1" x14ac:dyDescent="0.3">
      <c r="A39" s="20"/>
    </row>
  </sheetData>
  <mergeCells count="7">
    <mergeCell ref="C19:M19"/>
    <mergeCell ref="C20:M20"/>
    <mergeCell ref="C15:M15"/>
    <mergeCell ref="C14:M14"/>
    <mergeCell ref="C6:M6"/>
    <mergeCell ref="C7:M7"/>
    <mergeCell ref="C10:M10"/>
  </mergeCells>
  <hyperlinks>
    <hyperlink ref="B6" location="'Solicitudes y Curses_Reactiva'!B4" display="Tabla 1" xr:uid="{D90E6927-C52C-46B2-94B5-958C546B7DF5}"/>
    <hyperlink ref="B7" location="'Solicitudes y Curses_Reactiva'!B28" display="Tabla 2" xr:uid="{23A31FFF-28FD-4ED7-8658-43C6A9290596}"/>
    <hyperlink ref="B14" location="'Solicitudes y Curses_Posterga'!B4" display="Tabla 4" xr:uid="{03214C8A-F7DB-49B7-BB09-6C8A04F77C47}"/>
    <hyperlink ref="B10" location="Detalle_Reactiva!B2" display="Tabla 3" xr:uid="{8686A663-0A78-46CF-8A5F-450EC1FE6C6F}"/>
    <hyperlink ref="B8" location="'Solicitudes y Curses_Reactiva'!A44" display="Tabla 3" xr:uid="{46E6FA78-7AF6-4568-8BBF-B2C3A1F851A9}"/>
    <hyperlink ref="B9" location="'Solicitudes y Curses_Reactiva'!A73" display="Tabla 4" xr:uid="{1396BD91-0782-44C4-8C29-3B71BA57A171}"/>
    <hyperlink ref="B15" location="'Solicitudes y Curses_Posterga'!B29" display="Tabla 7" xr:uid="{1FDC09A4-9F23-48AF-AAC1-27838F5EF95F}"/>
    <hyperlink ref="B19" location="'Tasas de interes y plazos'!B4" display="Tabla 8" xr:uid="{3D3486C2-D906-4378-9824-C86BDF23EFC2}"/>
    <hyperlink ref="B20" location="'Tasas de interes y plazos'!B19" display="Tabla 9" xr:uid="{5268CFD6-8023-4F74-A149-AE2991213636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A2:AD115"/>
  <sheetViews>
    <sheetView topLeftCell="A58" zoomScale="80" zoomScaleNormal="80" workbookViewId="0">
      <selection activeCell="B89" sqref="B89"/>
    </sheetView>
  </sheetViews>
  <sheetFormatPr baseColWidth="10" defaultColWidth="11.44140625" defaultRowHeight="14.4" x14ac:dyDescent="0.3"/>
  <cols>
    <col min="1" max="1" width="5.6640625" style="6" customWidth="1"/>
    <col min="2" max="2" width="28.6640625" style="6" customWidth="1"/>
    <col min="3" max="3" width="11.44140625" style="6"/>
    <col min="4" max="4" width="18.5546875" style="6" bestFit="1" customWidth="1"/>
    <col min="5" max="5" width="12.6640625" style="6" bestFit="1" customWidth="1"/>
    <col min="6" max="6" width="16.6640625" style="6" bestFit="1" customWidth="1"/>
    <col min="7" max="7" width="8.88671875" style="6" bestFit="1" customWidth="1"/>
    <col min="8" max="8" width="18.5546875" style="6" bestFit="1" customWidth="1"/>
    <col min="9" max="9" width="8.88671875" style="6" bestFit="1" customWidth="1"/>
    <col min="10" max="10" width="18.5546875" style="6" bestFit="1" customWidth="1"/>
    <col min="11" max="11" width="8.88671875" style="6" bestFit="1" customWidth="1"/>
    <col min="12" max="12" width="15.6640625" style="6" bestFit="1" customWidth="1"/>
    <col min="13" max="13" width="9.109375" style="11" bestFit="1" customWidth="1"/>
    <col min="14" max="14" width="19.33203125" style="11" bestFit="1" customWidth="1"/>
    <col min="15" max="15" width="9.5546875" style="6" bestFit="1" customWidth="1"/>
    <col min="16" max="16" width="18.5546875" style="6" bestFit="1" customWidth="1"/>
    <col min="17" max="17" width="8.88671875" style="6" bestFit="1" customWidth="1"/>
    <col min="18" max="18" width="16.6640625" style="6" bestFit="1" customWidth="1"/>
    <col min="19" max="19" width="8.88671875" style="6" bestFit="1" customWidth="1"/>
    <col min="20" max="20" width="16.6640625" style="6" bestFit="1" customWidth="1"/>
    <col min="21" max="21" width="8.88671875" style="6" bestFit="1" customWidth="1"/>
    <col min="22" max="22" width="16.6640625" style="6" bestFit="1" customWidth="1"/>
    <col min="23" max="23" width="9.109375" style="11" bestFit="1" customWidth="1"/>
    <col min="24" max="24" width="19.33203125" style="11" bestFit="1" customWidth="1"/>
    <col min="25" max="16384" width="11.44140625" style="6"/>
  </cols>
  <sheetData>
    <row r="2" spans="2:24" x14ac:dyDescent="0.3">
      <c r="B2" s="7" t="s">
        <v>58</v>
      </c>
    </row>
    <row r="3" spans="2:24" x14ac:dyDescent="0.3">
      <c r="B3" s="7"/>
    </row>
    <row r="4" spans="2:24" x14ac:dyDescent="0.3">
      <c r="B4" s="7" t="s">
        <v>51</v>
      </c>
    </row>
    <row r="5" spans="2:24" x14ac:dyDescent="0.3">
      <c r="B5" s="156" t="s">
        <v>43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</row>
    <row r="6" spans="2:24" x14ac:dyDescent="0.3">
      <c r="B6" s="157" t="s">
        <v>2</v>
      </c>
      <c r="C6" s="159" t="s">
        <v>5</v>
      </c>
      <c r="D6" s="159"/>
      <c r="E6" s="161" t="s">
        <v>6</v>
      </c>
      <c r="F6" s="167"/>
      <c r="G6" s="159" t="s">
        <v>7</v>
      </c>
      <c r="H6" s="159"/>
      <c r="I6" s="153" t="s">
        <v>8</v>
      </c>
      <c r="J6" s="154"/>
      <c r="K6" s="154"/>
      <c r="L6" s="154"/>
      <c r="M6" s="154"/>
      <c r="N6" s="155"/>
      <c r="O6" s="154" t="s">
        <v>9</v>
      </c>
      <c r="P6" s="155"/>
      <c r="Q6" s="153" t="s">
        <v>10</v>
      </c>
      <c r="R6" s="154"/>
      <c r="S6" s="154"/>
      <c r="T6" s="154"/>
      <c r="U6" s="154"/>
      <c r="V6" s="154"/>
      <c r="W6" s="154"/>
      <c r="X6" s="155"/>
    </row>
    <row r="7" spans="2:24" x14ac:dyDescent="0.3">
      <c r="B7" s="157"/>
      <c r="C7" s="160"/>
      <c r="D7" s="160"/>
      <c r="E7" s="161"/>
      <c r="F7" s="167"/>
      <c r="G7" s="160"/>
      <c r="H7" s="160"/>
      <c r="I7" s="168" t="s">
        <v>11</v>
      </c>
      <c r="J7" s="169"/>
      <c r="K7" s="169" t="s">
        <v>12</v>
      </c>
      <c r="L7" s="169"/>
      <c r="M7" s="170" t="s">
        <v>4</v>
      </c>
      <c r="N7" s="171"/>
      <c r="O7" s="169" t="s">
        <v>13</v>
      </c>
      <c r="P7" s="174"/>
      <c r="Q7" s="168" t="s">
        <v>14</v>
      </c>
      <c r="R7" s="169"/>
      <c r="S7" s="169" t="s">
        <v>15</v>
      </c>
      <c r="T7" s="169"/>
      <c r="U7" s="169" t="s">
        <v>16</v>
      </c>
      <c r="V7" s="169"/>
      <c r="W7" s="170" t="s">
        <v>4</v>
      </c>
      <c r="X7" s="171"/>
    </row>
    <row r="8" spans="2:24" ht="45" customHeight="1" x14ac:dyDescent="0.3">
      <c r="B8" s="157"/>
      <c r="C8" s="160"/>
      <c r="D8" s="160"/>
      <c r="E8" s="163"/>
      <c r="F8" s="164"/>
      <c r="G8" s="160"/>
      <c r="H8" s="160"/>
      <c r="I8" s="168"/>
      <c r="J8" s="169"/>
      <c r="K8" s="169"/>
      <c r="L8" s="169"/>
      <c r="M8" s="172"/>
      <c r="N8" s="173"/>
      <c r="O8" s="169"/>
      <c r="P8" s="174"/>
      <c r="Q8" s="168"/>
      <c r="R8" s="169"/>
      <c r="S8" s="169"/>
      <c r="T8" s="169"/>
      <c r="U8" s="169"/>
      <c r="V8" s="169"/>
      <c r="W8" s="172"/>
      <c r="X8" s="173"/>
    </row>
    <row r="9" spans="2:24" x14ac:dyDescent="0.3">
      <c r="B9" s="158"/>
      <c r="C9" s="14" t="s">
        <v>17</v>
      </c>
      <c r="D9" s="14" t="s">
        <v>18</v>
      </c>
      <c r="E9" s="15" t="s">
        <v>17</v>
      </c>
      <c r="F9" s="16" t="s">
        <v>18</v>
      </c>
      <c r="G9" s="14" t="s">
        <v>17</v>
      </c>
      <c r="H9" s="14" t="s">
        <v>18</v>
      </c>
      <c r="I9" s="15" t="s">
        <v>17</v>
      </c>
      <c r="J9" s="14" t="s">
        <v>18</v>
      </c>
      <c r="K9" s="14" t="s">
        <v>17</v>
      </c>
      <c r="L9" s="14" t="s">
        <v>18</v>
      </c>
      <c r="M9" s="17" t="s">
        <v>17</v>
      </c>
      <c r="N9" s="18" t="s">
        <v>18</v>
      </c>
      <c r="O9" s="14" t="s">
        <v>17</v>
      </c>
      <c r="P9" s="16" t="s">
        <v>18</v>
      </c>
      <c r="Q9" s="15" t="s">
        <v>17</v>
      </c>
      <c r="R9" s="14" t="s">
        <v>18</v>
      </c>
      <c r="S9" s="14" t="s">
        <v>17</v>
      </c>
      <c r="T9" s="14" t="s">
        <v>18</v>
      </c>
      <c r="U9" s="14" t="s">
        <v>17</v>
      </c>
      <c r="V9" s="14" t="s">
        <v>18</v>
      </c>
      <c r="W9" s="17" t="s">
        <v>17</v>
      </c>
      <c r="X9" s="18" t="s">
        <v>18</v>
      </c>
    </row>
    <row r="10" spans="2:24" x14ac:dyDescent="0.3">
      <c r="B10" s="1" t="s">
        <v>19</v>
      </c>
      <c r="C10" s="2">
        <v>25455</v>
      </c>
      <c r="D10" s="2">
        <v>52729662</v>
      </c>
      <c r="E10" s="3" t="s">
        <v>122</v>
      </c>
      <c r="F10" s="4" t="s">
        <v>123</v>
      </c>
      <c r="G10" s="2">
        <v>407</v>
      </c>
      <c r="H10" s="2">
        <v>2340741</v>
      </c>
      <c r="I10" s="3">
        <v>2383</v>
      </c>
      <c r="J10" s="24">
        <v>9606658</v>
      </c>
      <c r="K10" s="24" t="s">
        <v>122</v>
      </c>
      <c r="L10" s="24" t="s">
        <v>124</v>
      </c>
      <c r="M10" s="25">
        <v>2383</v>
      </c>
      <c r="N10" s="5">
        <v>9606658</v>
      </c>
      <c r="O10" s="24">
        <v>21765</v>
      </c>
      <c r="P10" s="4">
        <v>39265306</v>
      </c>
      <c r="Q10" s="3">
        <v>1</v>
      </c>
      <c r="R10" s="24">
        <v>33611</v>
      </c>
      <c r="S10" s="24">
        <v>207</v>
      </c>
      <c r="T10" s="24">
        <v>192907</v>
      </c>
      <c r="U10" s="24">
        <v>692</v>
      </c>
      <c r="V10" s="24">
        <v>1290439</v>
      </c>
      <c r="W10" s="25">
        <v>900</v>
      </c>
      <c r="X10" s="5">
        <v>1516958</v>
      </c>
    </row>
    <row r="11" spans="2:24" x14ac:dyDescent="0.3">
      <c r="B11" s="1" t="s">
        <v>20</v>
      </c>
      <c r="C11" s="2">
        <v>1008</v>
      </c>
      <c r="D11" s="2">
        <v>6215066</v>
      </c>
      <c r="E11" s="3" t="s">
        <v>122</v>
      </c>
      <c r="F11" s="4" t="s">
        <v>123</v>
      </c>
      <c r="G11" s="2">
        <v>218</v>
      </c>
      <c r="H11" s="2">
        <v>1849043</v>
      </c>
      <c r="I11" s="3">
        <v>192</v>
      </c>
      <c r="J11" s="24">
        <v>1182867</v>
      </c>
      <c r="K11" s="24" t="s">
        <v>122</v>
      </c>
      <c r="L11" s="24" t="s">
        <v>124</v>
      </c>
      <c r="M11" s="25">
        <v>192</v>
      </c>
      <c r="N11" s="5">
        <v>1182867</v>
      </c>
      <c r="O11" s="24">
        <v>504</v>
      </c>
      <c r="P11" s="4">
        <v>2615898</v>
      </c>
      <c r="Q11" s="3" t="s">
        <v>122</v>
      </c>
      <c r="R11" s="24" t="s">
        <v>123</v>
      </c>
      <c r="S11" s="24">
        <v>5</v>
      </c>
      <c r="T11" s="24">
        <v>48333</v>
      </c>
      <c r="U11" s="24">
        <v>89</v>
      </c>
      <c r="V11" s="24">
        <v>518925</v>
      </c>
      <c r="W11" s="25">
        <v>94</v>
      </c>
      <c r="X11" s="5">
        <v>567258</v>
      </c>
    </row>
    <row r="12" spans="2:24" x14ac:dyDescent="0.3">
      <c r="B12" s="6" t="s">
        <v>56</v>
      </c>
      <c r="C12" s="2">
        <v>141372</v>
      </c>
      <c r="D12" s="2">
        <v>99060326</v>
      </c>
      <c r="E12" s="3" t="s">
        <v>122</v>
      </c>
      <c r="F12" s="4" t="s">
        <v>123</v>
      </c>
      <c r="G12" s="2">
        <v>20118</v>
      </c>
      <c r="H12" s="2">
        <v>16713136</v>
      </c>
      <c r="I12" s="3">
        <v>4793</v>
      </c>
      <c r="J12" s="24">
        <v>3670452</v>
      </c>
      <c r="K12" s="24">
        <v>3786</v>
      </c>
      <c r="L12" s="24">
        <v>18630971</v>
      </c>
      <c r="M12" s="25">
        <v>8579</v>
      </c>
      <c r="N12" s="5">
        <v>22301423</v>
      </c>
      <c r="O12" s="24">
        <v>91953</v>
      </c>
      <c r="P12" s="4">
        <v>41712631</v>
      </c>
      <c r="Q12" s="3">
        <v>5140</v>
      </c>
      <c r="R12" s="24">
        <v>4292959</v>
      </c>
      <c r="S12" s="24">
        <v>6339</v>
      </c>
      <c r="T12" s="24">
        <v>3889199</v>
      </c>
      <c r="U12" s="24">
        <v>9243</v>
      </c>
      <c r="V12" s="24">
        <v>10150977</v>
      </c>
      <c r="W12" s="25">
        <v>20722</v>
      </c>
      <c r="X12" s="5">
        <v>18333135</v>
      </c>
    </row>
    <row r="13" spans="2:24" x14ac:dyDescent="0.3">
      <c r="B13" s="1" t="s">
        <v>21</v>
      </c>
      <c r="C13" s="2">
        <v>3940</v>
      </c>
      <c r="D13" s="2">
        <v>19264910</v>
      </c>
      <c r="E13" s="3">
        <v>766</v>
      </c>
      <c r="F13" s="4">
        <v>1582690</v>
      </c>
      <c r="G13" s="2">
        <v>107</v>
      </c>
      <c r="H13" s="2">
        <v>396883</v>
      </c>
      <c r="I13" s="3">
        <v>217</v>
      </c>
      <c r="J13" s="24">
        <v>1510668</v>
      </c>
      <c r="K13" s="24">
        <v>2</v>
      </c>
      <c r="L13" s="24">
        <v>20167</v>
      </c>
      <c r="M13" s="25">
        <v>219</v>
      </c>
      <c r="N13" s="5">
        <v>1530835</v>
      </c>
      <c r="O13" s="24">
        <v>2798</v>
      </c>
      <c r="P13" s="4">
        <v>14802099</v>
      </c>
      <c r="Q13" s="3" t="s">
        <v>122</v>
      </c>
      <c r="R13" s="24" t="s">
        <v>123</v>
      </c>
      <c r="S13" s="24">
        <v>50</v>
      </c>
      <c r="T13" s="24">
        <v>952404</v>
      </c>
      <c r="U13" s="24" t="s">
        <v>122</v>
      </c>
      <c r="V13" s="24" t="s">
        <v>124</v>
      </c>
      <c r="W13" s="25">
        <v>50</v>
      </c>
      <c r="X13" s="5">
        <v>952404</v>
      </c>
    </row>
    <row r="14" spans="2:24" x14ac:dyDescent="0.3">
      <c r="B14" s="6" t="s">
        <v>22</v>
      </c>
      <c r="C14" s="2">
        <v>9631</v>
      </c>
      <c r="D14" s="2">
        <v>60921024</v>
      </c>
      <c r="E14" s="3" t="s">
        <v>122</v>
      </c>
      <c r="F14" s="4" t="s">
        <v>123</v>
      </c>
      <c r="G14" s="2">
        <v>256</v>
      </c>
      <c r="H14" s="2">
        <v>4834707</v>
      </c>
      <c r="I14" s="3">
        <v>1157</v>
      </c>
      <c r="J14" s="24">
        <v>28960653</v>
      </c>
      <c r="K14" s="24" t="s">
        <v>122</v>
      </c>
      <c r="L14" s="24" t="s">
        <v>124</v>
      </c>
      <c r="M14" s="25">
        <v>1157</v>
      </c>
      <c r="N14" s="5">
        <v>28960653</v>
      </c>
      <c r="O14" s="24">
        <v>8100</v>
      </c>
      <c r="P14" s="4">
        <v>25615866</v>
      </c>
      <c r="Q14" s="3" t="s">
        <v>122</v>
      </c>
      <c r="R14" s="24" t="s">
        <v>123</v>
      </c>
      <c r="S14" s="24" t="s">
        <v>122</v>
      </c>
      <c r="T14" s="24" t="s">
        <v>124</v>
      </c>
      <c r="U14" s="24">
        <v>118</v>
      </c>
      <c r="V14" s="24">
        <v>1509798</v>
      </c>
      <c r="W14" s="25">
        <v>118</v>
      </c>
      <c r="X14" s="5">
        <v>1509798</v>
      </c>
    </row>
    <row r="15" spans="2:24" x14ac:dyDescent="0.3">
      <c r="B15" s="6" t="s">
        <v>23</v>
      </c>
      <c r="C15" s="2">
        <v>1558</v>
      </c>
      <c r="D15" s="2">
        <v>8530810</v>
      </c>
      <c r="E15" s="3">
        <v>909</v>
      </c>
      <c r="F15" s="4">
        <v>3688328</v>
      </c>
      <c r="G15" s="2">
        <v>68</v>
      </c>
      <c r="H15" s="2">
        <v>254863</v>
      </c>
      <c r="I15" s="3">
        <v>37</v>
      </c>
      <c r="J15" s="24">
        <v>289330</v>
      </c>
      <c r="K15" s="24">
        <v>6</v>
      </c>
      <c r="L15" s="24">
        <v>37793</v>
      </c>
      <c r="M15" s="25">
        <v>43</v>
      </c>
      <c r="N15" s="5">
        <v>327123</v>
      </c>
      <c r="O15" s="24">
        <v>517</v>
      </c>
      <c r="P15" s="4">
        <v>4114586</v>
      </c>
      <c r="Q15" s="3">
        <v>1</v>
      </c>
      <c r="R15" s="24">
        <v>1008</v>
      </c>
      <c r="S15" s="24">
        <v>3</v>
      </c>
      <c r="T15" s="24">
        <v>2700</v>
      </c>
      <c r="U15" s="24">
        <v>17</v>
      </c>
      <c r="V15" s="24">
        <v>142203</v>
      </c>
      <c r="W15" s="25">
        <v>21</v>
      </c>
      <c r="X15" s="5">
        <v>145911</v>
      </c>
    </row>
    <row r="16" spans="2:24" x14ac:dyDescent="0.3">
      <c r="B16" s="6" t="s">
        <v>24</v>
      </c>
      <c r="C16" s="2">
        <v>17633</v>
      </c>
      <c r="D16" s="2">
        <v>54425399</v>
      </c>
      <c r="E16" s="3" t="s">
        <v>122</v>
      </c>
      <c r="F16" s="4" t="s">
        <v>123</v>
      </c>
      <c r="G16" s="2" t="s">
        <v>122</v>
      </c>
      <c r="H16" s="2" t="s">
        <v>124</v>
      </c>
      <c r="I16" s="3">
        <v>5674</v>
      </c>
      <c r="J16" s="24">
        <v>22540342</v>
      </c>
      <c r="K16" s="24" t="s">
        <v>122</v>
      </c>
      <c r="L16" s="24" t="s">
        <v>124</v>
      </c>
      <c r="M16" s="25">
        <v>5674</v>
      </c>
      <c r="N16" s="5">
        <v>22540342</v>
      </c>
      <c r="O16" s="24">
        <v>9738</v>
      </c>
      <c r="P16" s="4">
        <v>27219505</v>
      </c>
      <c r="Q16" s="3" t="s">
        <v>122</v>
      </c>
      <c r="R16" s="24" t="s">
        <v>123</v>
      </c>
      <c r="S16" s="24">
        <v>14</v>
      </c>
      <c r="T16" s="24">
        <v>27798</v>
      </c>
      <c r="U16" s="24">
        <v>2207</v>
      </c>
      <c r="V16" s="24">
        <v>4637754</v>
      </c>
      <c r="W16" s="25">
        <v>2221</v>
      </c>
      <c r="X16" s="5">
        <v>4665552</v>
      </c>
    </row>
    <row r="17" spans="2:24" x14ac:dyDescent="0.3">
      <c r="B17" s="6" t="s">
        <v>25</v>
      </c>
      <c r="C17" s="2">
        <v>11222</v>
      </c>
      <c r="D17" s="2">
        <v>27055117</v>
      </c>
      <c r="E17" s="3" t="s">
        <v>122</v>
      </c>
      <c r="F17" s="4" t="s">
        <v>123</v>
      </c>
      <c r="G17" s="2">
        <v>749</v>
      </c>
      <c r="H17" s="2">
        <v>1579842</v>
      </c>
      <c r="I17" s="3">
        <v>1888</v>
      </c>
      <c r="J17" s="24">
        <v>3305119</v>
      </c>
      <c r="K17" s="24">
        <v>158</v>
      </c>
      <c r="L17" s="24">
        <v>352568</v>
      </c>
      <c r="M17" s="25">
        <v>2046</v>
      </c>
      <c r="N17" s="5">
        <v>3657687</v>
      </c>
      <c r="O17" s="24">
        <v>5618</v>
      </c>
      <c r="P17" s="4">
        <v>16779875</v>
      </c>
      <c r="Q17" s="3" t="s">
        <v>122</v>
      </c>
      <c r="R17" s="24" t="s">
        <v>123</v>
      </c>
      <c r="S17" s="24">
        <v>51</v>
      </c>
      <c r="T17" s="24">
        <v>85255</v>
      </c>
      <c r="U17" s="24">
        <v>2758</v>
      </c>
      <c r="V17" s="24">
        <v>4952458</v>
      </c>
      <c r="W17" s="25">
        <v>2809</v>
      </c>
      <c r="X17" s="5">
        <v>5037713</v>
      </c>
    </row>
    <row r="18" spans="2:24" x14ac:dyDescent="0.3">
      <c r="B18" s="6" t="s">
        <v>26</v>
      </c>
      <c r="C18" s="2">
        <v>362</v>
      </c>
      <c r="D18" s="2">
        <v>3475840</v>
      </c>
      <c r="E18" s="3">
        <v>29</v>
      </c>
      <c r="F18" s="4">
        <v>244647</v>
      </c>
      <c r="G18" s="2">
        <v>6</v>
      </c>
      <c r="H18" s="2">
        <v>42417</v>
      </c>
      <c r="I18" s="3">
        <v>75</v>
      </c>
      <c r="J18" s="24">
        <v>976233</v>
      </c>
      <c r="K18" s="24">
        <v>21</v>
      </c>
      <c r="L18" s="24">
        <v>312722</v>
      </c>
      <c r="M18" s="25">
        <v>96</v>
      </c>
      <c r="N18" s="5">
        <v>1288955</v>
      </c>
      <c r="O18" s="24">
        <v>156</v>
      </c>
      <c r="P18" s="4">
        <v>1254591</v>
      </c>
      <c r="Q18" s="3">
        <v>26</v>
      </c>
      <c r="R18" s="24">
        <v>306613</v>
      </c>
      <c r="S18" s="24" t="s">
        <v>122</v>
      </c>
      <c r="T18" s="24" t="s">
        <v>124</v>
      </c>
      <c r="U18" s="24">
        <v>49</v>
      </c>
      <c r="V18" s="24">
        <v>338617</v>
      </c>
      <c r="W18" s="25">
        <v>75</v>
      </c>
      <c r="X18" s="5">
        <v>645230</v>
      </c>
    </row>
    <row r="19" spans="2:24" x14ac:dyDescent="0.3">
      <c r="B19" s="6" t="s">
        <v>57</v>
      </c>
      <c r="C19" s="2" t="s">
        <v>123</v>
      </c>
      <c r="D19" s="2" t="s">
        <v>125</v>
      </c>
      <c r="E19" s="3" t="s">
        <v>122</v>
      </c>
      <c r="F19" s="4" t="s">
        <v>123</v>
      </c>
      <c r="G19" s="2" t="s">
        <v>122</v>
      </c>
      <c r="H19" s="2" t="s">
        <v>124</v>
      </c>
      <c r="I19" s="3" t="s">
        <v>122</v>
      </c>
      <c r="J19" s="2" t="s">
        <v>124</v>
      </c>
      <c r="K19" s="2" t="s">
        <v>122</v>
      </c>
      <c r="L19" s="2" t="s">
        <v>124</v>
      </c>
      <c r="M19" s="42" t="s">
        <v>126</v>
      </c>
      <c r="N19" s="5" t="s">
        <v>127</v>
      </c>
      <c r="O19" s="2" t="s">
        <v>126</v>
      </c>
      <c r="P19" s="4" t="s">
        <v>128</v>
      </c>
      <c r="Q19" s="3" t="s">
        <v>122</v>
      </c>
      <c r="R19" s="2" t="s">
        <v>123</v>
      </c>
      <c r="S19" s="2" t="s">
        <v>122</v>
      </c>
      <c r="T19" s="2" t="s">
        <v>124</v>
      </c>
      <c r="U19" s="2" t="s">
        <v>122</v>
      </c>
      <c r="V19" s="2" t="s">
        <v>124</v>
      </c>
      <c r="W19" s="42" t="s">
        <v>126</v>
      </c>
      <c r="X19" s="5" t="s">
        <v>127</v>
      </c>
    </row>
    <row r="20" spans="2:24" x14ac:dyDescent="0.3">
      <c r="B20" s="6" t="s">
        <v>27</v>
      </c>
      <c r="C20" s="2">
        <v>112</v>
      </c>
      <c r="D20" s="2">
        <v>1046962</v>
      </c>
      <c r="E20" s="3" t="s">
        <v>122</v>
      </c>
      <c r="F20" s="4" t="s">
        <v>123</v>
      </c>
      <c r="G20" s="2" t="s">
        <v>122</v>
      </c>
      <c r="H20" s="2" t="s">
        <v>124</v>
      </c>
      <c r="I20" s="3">
        <v>27</v>
      </c>
      <c r="J20" s="24">
        <v>227448</v>
      </c>
      <c r="K20" s="24">
        <v>4</v>
      </c>
      <c r="L20" s="24">
        <v>39056</v>
      </c>
      <c r="M20" s="25">
        <v>31</v>
      </c>
      <c r="N20" s="5">
        <v>266504</v>
      </c>
      <c r="O20" s="24">
        <v>79</v>
      </c>
      <c r="P20" s="4">
        <v>770375</v>
      </c>
      <c r="Q20" s="3" t="s">
        <v>122</v>
      </c>
      <c r="R20" s="24" t="s">
        <v>123</v>
      </c>
      <c r="S20" s="24" t="s">
        <v>122</v>
      </c>
      <c r="T20" s="24" t="s">
        <v>124</v>
      </c>
      <c r="U20" s="24">
        <v>2</v>
      </c>
      <c r="V20" s="24">
        <v>10083</v>
      </c>
      <c r="W20" s="25">
        <v>2</v>
      </c>
      <c r="X20" s="5">
        <v>10083</v>
      </c>
    </row>
    <row r="21" spans="2:24" x14ac:dyDescent="0.3">
      <c r="B21" s="27" t="s">
        <v>0</v>
      </c>
      <c r="C21" s="2">
        <v>181</v>
      </c>
      <c r="D21" s="2">
        <v>88506</v>
      </c>
      <c r="E21" s="3">
        <v>1</v>
      </c>
      <c r="F21" s="4">
        <v>1445</v>
      </c>
      <c r="G21" s="2" t="s">
        <v>122</v>
      </c>
      <c r="H21" s="2" t="s">
        <v>124</v>
      </c>
      <c r="I21" s="3">
        <v>10</v>
      </c>
      <c r="J21" s="24">
        <v>1430</v>
      </c>
      <c r="K21" s="24">
        <v>6</v>
      </c>
      <c r="L21" s="24">
        <v>714</v>
      </c>
      <c r="M21" s="25">
        <v>16</v>
      </c>
      <c r="N21" s="5">
        <v>2143</v>
      </c>
      <c r="O21" s="24">
        <v>126</v>
      </c>
      <c r="P21" s="4">
        <v>49508</v>
      </c>
      <c r="Q21" s="3">
        <v>9</v>
      </c>
      <c r="R21" s="24">
        <v>6533</v>
      </c>
      <c r="S21" s="24" t="s">
        <v>122</v>
      </c>
      <c r="T21" s="24" t="s">
        <v>124</v>
      </c>
      <c r="U21" s="24">
        <v>29</v>
      </c>
      <c r="V21" s="24">
        <v>28876</v>
      </c>
      <c r="W21" s="25">
        <v>38</v>
      </c>
      <c r="X21" s="5">
        <v>35409</v>
      </c>
    </row>
    <row r="22" spans="2:24" x14ac:dyDescent="0.3">
      <c r="B22" s="13" t="s">
        <v>121</v>
      </c>
      <c r="C22" s="68" t="s">
        <v>123</v>
      </c>
      <c r="D22" s="68" t="s">
        <v>125</v>
      </c>
      <c r="E22" s="69" t="s">
        <v>122</v>
      </c>
      <c r="F22" s="70" t="s">
        <v>123</v>
      </c>
      <c r="G22" s="68" t="s">
        <v>122</v>
      </c>
      <c r="H22" s="68" t="s">
        <v>124</v>
      </c>
      <c r="I22" s="69" t="s">
        <v>122</v>
      </c>
      <c r="J22" s="68" t="s">
        <v>124</v>
      </c>
      <c r="K22" s="68" t="s">
        <v>122</v>
      </c>
      <c r="L22" s="68" t="s">
        <v>124</v>
      </c>
      <c r="M22" s="71" t="s">
        <v>126</v>
      </c>
      <c r="N22" s="72" t="s">
        <v>127</v>
      </c>
      <c r="O22" s="68" t="s">
        <v>126</v>
      </c>
      <c r="P22" s="70" t="s">
        <v>128</v>
      </c>
      <c r="Q22" s="69" t="s">
        <v>122</v>
      </c>
      <c r="R22" s="68" t="s">
        <v>123</v>
      </c>
      <c r="S22" s="68" t="s">
        <v>122</v>
      </c>
      <c r="T22" s="68" t="s">
        <v>124</v>
      </c>
      <c r="U22" s="68" t="s">
        <v>122</v>
      </c>
      <c r="V22" s="68" t="s">
        <v>124</v>
      </c>
      <c r="W22" s="71" t="s">
        <v>126</v>
      </c>
      <c r="X22" s="72" t="s">
        <v>127</v>
      </c>
    </row>
    <row r="23" spans="2:24" x14ac:dyDescent="0.3">
      <c r="B23" s="62" t="s">
        <v>4</v>
      </c>
      <c r="C23" s="63">
        <f>SUM(C10:C22)</f>
        <v>212474</v>
      </c>
      <c r="D23" s="63">
        <f t="shared" ref="D23:X23" si="0">SUM(D10:D22)</f>
        <v>332813622</v>
      </c>
      <c r="E23" s="64">
        <f t="shared" si="0"/>
        <v>1705</v>
      </c>
      <c r="F23" s="65">
        <f t="shared" si="0"/>
        <v>5517110</v>
      </c>
      <c r="G23" s="63">
        <f t="shared" si="0"/>
        <v>21929</v>
      </c>
      <c r="H23" s="63">
        <f t="shared" si="0"/>
        <v>28011632</v>
      </c>
      <c r="I23" s="64">
        <f t="shared" si="0"/>
        <v>16453</v>
      </c>
      <c r="J23" s="63">
        <f t="shared" si="0"/>
        <v>72271200</v>
      </c>
      <c r="K23" s="63">
        <f t="shared" si="0"/>
        <v>3983</v>
      </c>
      <c r="L23" s="63">
        <f t="shared" si="0"/>
        <v>19393991</v>
      </c>
      <c r="M23" s="66">
        <f t="shared" si="0"/>
        <v>20436</v>
      </c>
      <c r="N23" s="67">
        <f t="shared" si="0"/>
        <v>91665190</v>
      </c>
      <c r="O23" s="63">
        <f t="shared" si="0"/>
        <v>141354</v>
      </c>
      <c r="P23" s="65">
        <f t="shared" si="0"/>
        <v>174200240</v>
      </c>
      <c r="Q23" s="64">
        <f t="shared" si="0"/>
        <v>5177</v>
      </c>
      <c r="R23" s="63">
        <f t="shared" si="0"/>
        <v>4640724</v>
      </c>
      <c r="S23" s="63">
        <f t="shared" si="0"/>
        <v>6669</v>
      </c>
      <c r="T23" s="63">
        <f t="shared" si="0"/>
        <v>5198596</v>
      </c>
      <c r="U23" s="63">
        <f t="shared" si="0"/>
        <v>15204</v>
      </c>
      <c r="V23" s="63">
        <f t="shared" si="0"/>
        <v>23580130</v>
      </c>
      <c r="W23" s="66">
        <f t="shared" si="0"/>
        <v>27050</v>
      </c>
      <c r="X23" s="67">
        <f t="shared" si="0"/>
        <v>33419451</v>
      </c>
    </row>
    <row r="24" spans="2:24" s="20" customFormat="1" x14ac:dyDescent="0.3">
      <c r="B24" s="20" t="s">
        <v>46</v>
      </c>
      <c r="D24" s="21">
        <v>13056</v>
      </c>
      <c r="E24" s="23"/>
      <c r="F24" s="28">
        <v>216</v>
      </c>
      <c r="H24" s="21">
        <v>1099</v>
      </c>
      <c r="I24" s="23"/>
      <c r="J24" s="21">
        <v>2835</v>
      </c>
      <c r="K24" s="26"/>
      <c r="L24" s="21">
        <v>761</v>
      </c>
      <c r="M24" s="26"/>
      <c r="N24" s="28">
        <v>3596</v>
      </c>
      <c r="P24" s="21">
        <v>6833</v>
      </c>
      <c r="Q24" s="23"/>
      <c r="R24" s="21">
        <v>182</v>
      </c>
      <c r="S24" s="26"/>
      <c r="T24" s="21">
        <v>204</v>
      </c>
      <c r="U24" s="26"/>
      <c r="V24" s="21">
        <v>925</v>
      </c>
      <c r="W24" s="26"/>
      <c r="X24" s="28">
        <v>1311</v>
      </c>
    </row>
    <row r="25" spans="2:24" s="20" customFormat="1" x14ac:dyDescent="0.3">
      <c r="D25" s="21"/>
      <c r="E25" s="26"/>
      <c r="F25" s="60"/>
      <c r="H25" s="21"/>
      <c r="I25" s="26"/>
      <c r="J25" s="21"/>
      <c r="K25" s="26"/>
      <c r="L25" s="21"/>
      <c r="M25" s="26"/>
      <c r="N25" s="60"/>
      <c r="P25" s="21"/>
      <c r="Q25" s="26"/>
      <c r="R25" s="21"/>
      <c r="S25" s="26"/>
      <c r="T25" s="21"/>
      <c r="U25" s="26"/>
      <c r="V25" s="21"/>
      <c r="W25" s="26"/>
      <c r="X25" s="60"/>
    </row>
    <row r="26" spans="2:24" x14ac:dyDescent="0.3">
      <c r="B26" s="6" t="s">
        <v>28</v>
      </c>
      <c r="C26" s="8"/>
      <c r="D26" s="8"/>
      <c r="E26" s="8"/>
      <c r="F26" s="8"/>
      <c r="G26" s="8"/>
      <c r="H26" s="8"/>
      <c r="I26" s="8"/>
      <c r="J26" s="8"/>
      <c r="K26" s="8"/>
      <c r="L26" s="8"/>
      <c r="P26" s="22"/>
    </row>
    <row r="27" spans="2:24" x14ac:dyDescent="0.3">
      <c r="B27" s="9"/>
      <c r="C27" s="8"/>
      <c r="D27" s="8"/>
      <c r="E27" s="8"/>
      <c r="F27" s="8"/>
      <c r="G27" s="8"/>
      <c r="H27" s="8"/>
      <c r="I27" s="8"/>
      <c r="J27" s="8"/>
      <c r="K27" s="8"/>
      <c r="L27" s="8"/>
    </row>
    <row r="29" spans="2:24" x14ac:dyDescent="0.3">
      <c r="B29" s="7" t="s">
        <v>52</v>
      </c>
    </row>
    <row r="30" spans="2:24" x14ac:dyDescent="0.3">
      <c r="B30" s="156" t="s">
        <v>44</v>
      </c>
      <c r="C30" s="156"/>
      <c r="D30" s="156"/>
      <c r="E30" s="156"/>
      <c r="F30" s="156"/>
      <c r="G30" s="156"/>
      <c r="H30" s="156"/>
      <c r="I30" s="156"/>
      <c r="J30" s="156"/>
      <c r="K30" s="156"/>
      <c r="L30" s="156"/>
    </row>
    <row r="31" spans="2:24" ht="15" customHeight="1" x14ac:dyDescent="0.3">
      <c r="B31" s="157" t="s">
        <v>29</v>
      </c>
      <c r="C31" s="159" t="s">
        <v>5</v>
      </c>
      <c r="D31" s="159"/>
      <c r="E31" s="161" t="s">
        <v>6</v>
      </c>
      <c r="F31" s="162"/>
      <c r="G31" s="163" t="s">
        <v>7</v>
      </c>
      <c r="H31" s="164"/>
      <c r="I31" s="153" t="s">
        <v>8</v>
      </c>
      <c r="J31" s="154"/>
      <c r="K31" s="154"/>
      <c r="L31" s="154"/>
      <c r="M31" s="154"/>
      <c r="N31" s="155"/>
      <c r="O31" s="153" t="s">
        <v>9</v>
      </c>
      <c r="P31" s="155"/>
      <c r="Q31" s="153" t="s">
        <v>10</v>
      </c>
      <c r="R31" s="154"/>
      <c r="S31" s="154"/>
      <c r="T31" s="154"/>
      <c r="U31" s="154"/>
      <c r="V31" s="154"/>
      <c r="W31" s="154"/>
      <c r="X31" s="155"/>
    </row>
    <row r="32" spans="2:24" ht="15" customHeight="1" x14ac:dyDescent="0.3">
      <c r="B32" s="157"/>
      <c r="C32" s="160"/>
      <c r="D32" s="160"/>
      <c r="E32" s="161"/>
      <c r="F32" s="162"/>
      <c r="G32" s="165"/>
      <c r="H32" s="166"/>
      <c r="I32" s="168" t="s">
        <v>11</v>
      </c>
      <c r="J32" s="169"/>
      <c r="K32" s="169" t="s">
        <v>12</v>
      </c>
      <c r="L32" s="169"/>
      <c r="M32" s="170" t="s">
        <v>4</v>
      </c>
      <c r="N32" s="171"/>
      <c r="O32" s="168" t="s">
        <v>13</v>
      </c>
      <c r="P32" s="174"/>
      <c r="Q32" s="168" t="s">
        <v>14</v>
      </c>
      <c r="R32" s="169"/>
      <c r="S32" s="169" t="s">
        <v>15</v>
      </c>
      <c r="T32" s="169"/>
      <c r="U32" s="169" t="s">
        <v>16</v>
      </c>
      <c r="V32" s="169"/>
      <c r="W32" s="170" t="s">
        <v>4</v>
      </c>
      <c r="X32" s="171"/>
    </row>
    <row r="33" spans="1:30" ht="45" customHeight="1" x14ac:dyDescent="0.3">
      <c r="B33" s="157"/>
      <c r="C33" s="160"/>
      <c r="D33" s="160"/>
      <c r="E33" s="163"/>
      <c r="F33" s="159"/>
      <c r="G33" s="165"/>
      <c r="H33" s="166"/>
      <c r="I33" s="168"/>
      <c r="J33" s="169"/>
      <c r="K33" s="169"/>
      <c r="L33" s="169"/>
      <c r="M33" s="172"/>
      <c r="N33" s="173"/>
      <c r="O33" s="168"/>
      <c r="P33" s="174"/>
      <c r="Q33" s="168"/>
      <c r="R33" s="169"/>
      <c r="S33" s="169"/>
      <c r="T33" s="169"/>
      <c r="U33" s="169"/>
      <c r="V33" s="169"/>
      <c r="W33" s="172"/>
      <c r="X33" s="173"/>
    </row>
    <row r="34" spans="1:30" x14ac:dyDescent="0.3">
      <c r="B34" s="158"/>
      <c r="C34" s="14" t="s">
        <v>17</v>
      </c>
      <c r="D34" s="14" t="s">
        <v>18</v>
      </c>
      <c r="E34" s="15" t="s">
        <v>17</v>
      </c>
      <c r="F34" s="14" t="s">
        <v>18</v>
      </c>
      <c r="G34" s="15" t="s">
        <v>17</v>
      </c>
      <c r="H34" s="16" t="s">
        <v>18</v>
      </c>
      <c r="I34" s="15" t="s">
        <v>17</v>
      </c>
      <c r="J34" s="14" t="s">
        <v>18</v>
      </c>
      <c r="K34" s="14" t="s">
        <v>17</v>
      </c>
      <c r="L34" s="14" t="s">
        <v>18</v>
      </c>
      <c r="M34" s="17" t="s">
        <v>17</v>
      </c>
      <c r="N34" s="18" t="s">
        <v>18</v>
      </c>
      <c r="O34" s="15" t="s">
        <v>17</v>
      </c>
      <c r="P34" s="16" t="s">
        <v>18</v>
      </c>
      <c r="Q34" s="15" t="s">
        <v>17</v>
      </c>
      <c r="R34" s="14" t="s">
        <v>18</v>
      </c>
      <c r="S34" s="14" t="s">
        <v>17</v>
      </c>
      <c r="T34" s="14" t="s">
        <v>18</v>
      </c>
      <c r="U34" s="14" t="s">
        <v>17</v>
      </c>
      <c r="V34" s="14" t="s">
        <v>18</v>
      </c>
      <c r="W34" s="17" t="s">
        <v>17</v>
      </c>
      <c r="X34" s="18" t="s">
        <v>18</v>
      </c>
    </row>
    <row r="35" spans="1:30" x14ac:dyDescent="0.3">
      <c r="B35" s="6" t="s">
        <v>30</v>
      </c>
      <c r="C35" s="2">
        <v>189044</v>
      </c>
      <c r="D35" s="2">
        <v>119724016</v>
      </c>
      <c r="E35" s="3">
        <v>1511</v>
      </c>
      <c r="F35" s="24">
        <v>3559482</v>
      </c>
      <c r="G35" s="3">
        <v>20853</v>
      </c>
      <c r="H35" s="4">
        <v>18226830</v>
      </c>
      <c r="I35" s="3">
        <v>12879</v>
      </c>
      <c r="J35" s="24">
        <v>21222158</v>
      </c>
      <c r="K35" s="24">
        <v>2798</v>
      </c>
      <c r="L35" s="24">
        <v>2448009</v>
      </c>
      <c r="M35" s="25">
        <v>15677</v>
      </c>
      <c r="N35" s="5">
        <v>23670167</v>
      </c>
      <c r="O35" s="3">
        <v>125717</v>
      </c>
      <c r="P35" s="4">
        <v>55873838</v>
      </c>
      <c r="Q35" s="3">
        <v>5075</v>
      </c>
      <c r="R35" s="24">
        <v>4040468</v>
      </c>
      <c r="S35" s="24">
        <v>6483</v>
      </c>
      <c r="T35" s="24">
        <v>2686095</v>
      </c>
      <c r="U35" s="24">
        <v>13728</v>
      </c>
      <c r="V35" s="24">
        <v>11667137</v>
      </c>
      <c r="W35" s="25">
        <v>25286</v>
      </c>
      <c r="X35" s="5">
        <v>18393700</v>
      </c>
    </row>
    <row r="36" spans="1:30" x14ac:dyDescent="0.3">
      <c r="B36" s="6" t="s">
        <v>1</v>
      </c>
      <c r="C36" s="2">
        <v>15214</v>
      </c>
      <c r="D36" s="2">
        <v>75112423</v>
      </c>
      <c r="E36" s="3">
        <v>115</v>
      </c>
      <c r="F36" s="24">
        <v>895781</v>
      </c>
      <c r="G36" s="3">
        <v>776</v>
      </c>
      <c r="H36" s="4">
        <v>5121563</v>
      </c>
      <c r="I36" s="3">
        <v>2184</v>
      </c>
      <c r="J36" s="24">
        <v>22465500</v>
      </c>
      <c r="K36" s="24">
        <v>449</v>
      </c>
      <c r="L36" s="24">
        <v>2249729</v>
      </c>
      <c r="M36" s="25">
        <v>2633</v>
      </c>
      <c r="N36" s="5">
        <v>24715229</v>
      </c>
      <c r="O36" s="3">
        <v>10458</v>
      </c>
      <c r="P36" s="4">
        <v>38582926</v>
      </c>
      <c r="Q36" s="3">
        <v>83</v>
      </c>
      <c r="R36" s="24">
        <v>316219</v>
      </c>
      <c r="S36" s="24">
        <v>99</v>
      </c>
      <c r="T36" s="24">
        <v>315327</v>
      </c>
      <c r="U36" s="24">
        <v>1050</v>
      </c>
      <c r="V36" s="24">
        <v>5165378</v>
      </c>
      <c r="W36" s="25">
        <v>1232</v>
      </c>
      <c r="X36" s="5">
        <v>5796924</v>
      </c>
    </row>
    <row r="37" spans="1:30" x14ac:dyDescent="0.3">
      <c r="B37" s="6" t="s">
        <v>31</v>
      </c>
      <c r="C37" s="2">
        <v>7180</v>
      </c>
      <c r="D37" s="2">
        <v>101715806</v>
      </c>
      <c r="E37" s="3">
        <v>66</v>
      </c>
      <c r="F37" s="24">
        <v>908133</v>
      </c>
      <c r="G37" s="3">
        <v>279</v>
      </c>
      <c r="H37" s="4">
        <v>3885336</v>
      </c>
      <c r="I37" s="3">
        <v>1181</v>
      </c>
      <c r="J37" s="24">
        <v>21424236</v>
      </c>
      <c r="K37" s="24">
        <v>625</v>
      </c>
      <c r="L37" s="24">
        <v>10251825</v>
      </c>
      <c r="M37" s="25">
        <v>1806</v>
      </c>
      <c r="N37" s="5">
        <v>31676061</v>
      </c>
      <c r="O37" s="3">
        <v>4559</v>
      </c>
      <c r="P37" s="4">
        <v>58660883</v>
      </c>
      <c r="Q37" s="3">
        <v>17</v>
      </c>
      <c r="R37" s="24">
        <v>248301</v>
      </c>
      <c r="S37" s="24">
        <v>63</v>
      </c>
      <c r="T37" s="24">
        <v>891685</v>
      </c>
      <c r="U37" s="24">
        <v>390</v>
      </c>
      <c r="V37" s="24">
        <v>5445407</v>
      </c>
      <c r="W37" s="25">
        <v>470</v>
      </c>
      <c r="X37" s="5">
        <v>6585392</v>
      </c>
    </row>
    <row r="38" spans="1:30" x14ac:dyDescent="0.3">
      <c r="B38" s="13" t="s">
        <v>32</v>
      </c>
      <c r="C38" s="68">
        <v>1036</v>
      </c>
      <c r="D38" s="68">
        <v>36261377</v>
      </c>
      <c r="E38" s="69">
        <v>13</v>
      </c>
      <c r="F38" s="68">
        <v>153713</v>
      </c>
      <c r="G38" s="69">
        <v>21</v>
      </c>
      <c r="H38" s="70">
        <v>777904</v>
      </c>
      <c r="I38" s="69">
        <v>209</v>
      </c>
      <c r="J38" s="68">
        <v>7159306</v>
      </c>
      <c r="K38" s="68">
        <v>111</v>
      </c>
      <c r="L38" s="68">
        <v>4444427</v>
      </c>
      <c r="M38" s="71">
        <v>320</v>
      </c>
      <c r="N38" s="72">
        <v>11603733</v>
      </c>
      <c r="O38" s="69">
        <v>620</v>
      </c>
      <c r="P38" s="70">
        <v>21082593</v>
      </c>
      <c r="Q38" s="69">
        <v>2</v>
      </c>
      <c r="R38" s="68">
        <v>35737</v>
      </c>
      <c r="S38" s="68">
        <v>24</v>
      </c>
      <c r="T38" s="68">
        <v>1305489</v>
      </c>
      <c r="U38" s="68">
        <v>36</v>
      </c>
      <c r="V38" s="68">
        <v>1302209</v>
      </c>
      <c r="W38" s="71">
        <v>62</v>
      </c>
      <c r="X38" s="72">
        <v>2643434</v>
      </c>
    </row>
    <row r="39" spans="1:30" x14ac:dyDescent="0.3">
      <c r="B39" s="62" t="s">
        <v>4</v>
      </c>
      <c r="C39" s="63">
        <f>+SUM(C35:C38)</f>
        <v>212474</v>
      </c>
      <c r="D39" s="63">
        <f t="shared" ref="D39:X39" si="1">+SUM(D35:D38)</f>
        <v>332813622</v>
      </c>
      <c r="E39" s="64">
        <f t="shared" si="1"/>
        <v>1705</v>
      </c>
      <c r="F39" s="65">
        <f t="shared" si="1"/>
        <v>5517109</v>
      </c>
      <c r="G39" s="63">
        <f t="shared" si="1"/>
        <v>21929</v>
      </c>
      <c r="H39" s="63">
        <f t="shared" si="1"/>
        <v>28011633</v>
      </c>
      <c r="I39" s="64">
        <f t="shared" si="1"/>
        <v>16453</v>
      </c>
      <c r="J39" s="63">
        <f t="shared" si="1"/>
        <v>72271200</v>
      </c>
      <c r="K39" s="63">
        <f t="shared" si="1"/>
        <v>3983</v>
      </c>
      <c r="L39" s="63">
        <f t="shared" si="1"/>
        <v>19393990</v>
      </c>
      <c r="M39" s="66">
        <f t="shared" si="1"/>
        <v>20436</v>
      </c>
      <c r="N39" s="67">
        <f t="shared" si="1"/>
        <v>91665190</v>
      </c>
      <c r="O39" s="63">
        <f t="shared" si="1"/>
        <v>141354</v>
      </c>
      <c r="P39" s="65">
        <f t="shared" si="1"/>
        <v>174200240</v>
      </c>
      <c r="Q39" s="64">
        <f t="shared" si="1"/>
        <v>5177</v>
      </c>
      <c r="R39" s="63">
        <f t="shared" si="1"/>
        <v>4640725</v>
      </c>
      <c r="S39" s="63">
        <f t="shared" si="1"/>
        <v>6669</v>
      </c>
      <c r="T39" s="63">
        <f t="shared" si="1"/>
        <v>5198596</v>
      </c>
      <c r="U39" s="63">
        <f t="shared" si="1"/>
        <v>15204</v>
      </c>
      <c r="V39" s="63">
        <f t="shared" si="1"/>
        <v>23580131</v>
      </c>
      <c r="W39" s="66">
        <f t="shared" si="1"/>
        <v>27050</v>
      </c>
      <c r="X39" s="67">
        <f t="shared" si="1"/>
        <v>33419450</v>
      </c>
    </row>
    <row r="40" spans="1:30" s="20" customFormat="1" x14ac:dyDescent="0.3">
      <c r="B40" s="20" t="s">
        <v>46</v>
      </c>
      <c r="D40" s="21">
        <v>13056</v>
      </c>
      <c r="E40" s="23"/>
      <c r="F40" s="28">
        <v>216</v>
      </c>
      <c r="H40" s="21">
        <v>1099</v>
      </c>
      <c r="I40" s="23"/>
      <c r="J40" s="21">
        <v>2835</v>
      </c>
      <c r="K40" s="26"/>
      <c r="L40" s="21">
        <v>761</v>
      </c>
      <c r="M40" s="26"/>
      <c r="N40" s="28">
        <v>3596</v>
      </c>
      <c r="P40" s="21">
        <v>6833</v>
      </c>
      <c r="Q40" s="23"/>
      <c r="R40" s="21">
        <v>182</v>
      </c>
      <c r="S40" s="26"/>
      <c r="T40" s="21">
        <v>204</v>
      </c>
      <c r="U40" s="26"/>
      <c r="V40" s="21">
        <v>925</v>
      </c>
      <c r="W40" s="26"/>
      <c r="X40" s="28">
        <v>1311</v>
      </c>
    </row>
    <row r="41" spans="1:30" s="20" customFormat="1" x14ac:dyDescent="0.3">
      <c r="D41" s="21"/>
      <c r="E41" s="26"/>
      <c r="F41" s="60"/>
      <c r="H41" s="21"/>
      <c r="I41" s="26"/>
      <c r="J41" s="21"/>
      <c r="K41" s="26"/>
      <c r="L41" s="21"/>
      <c r="M41" s="26"/>
      <c r="N41" s="60"/>
      <c r="P41" s="21"/>
      <c r="Q41" s="26"/>
      <c r="R41" s="21"/>
      <c r="S41" s="26"/>
      <c r="T41" s="21"/>
      <c r="U41" s="26"/>
      <c r="V41" s="21"/>
      <c r="W41" s="26"/>
      <c r="X41" s="60"/>
    </row>
    <row r="42" spans="1:30" x14ac:dyDescent="0.3">
      <c r="B42" s="6" t="s">
        <v>28</v>
      </c>
      <c r="C42" s="8"/>
      <c r="D42" s="8"/>
      <c r="E42" s="8"/>
      <c r="F42" s="8"/>
      <c r="G42" s="8"/>
      <c r="H42" s="8"/>
      <c r="I42" s="8"/>
      <c r="J42" s="8"/>
      <c r="K42" s="8"/>
      <c r="L42" s="8"/>
      <c r="P42" s="22"/>
    </row>
    <row r="43" spans="1:30" x14ac:dyDescent="0.3">
      <c r="B43" s="9"/>
      <c r="C43" s="8"/>
      <c r="D43" s="8"/>
      <c r="E43" s="8"/>
      <c r="F43" s="8"/>
      <c r="G43" s="8"/>
      <c r="H43" s="8"/>
      <c r="I43" s="8"/>
      <c r="J43" s="8"/>
      <c r="K43" s="8"/>
      <c r="L43" s="8"/>
    </row>
    <row r="45" spans="1:30" x14ac:dyDescent="0.3">
      <c r="B45" s="7" t="s">
        <v>47</v>
      </c>
    </row>
    <row r="46" spans="1:30" x14ac:dyDescent="0.3">
      <c r="B46" s="156" t="s">
        <v>97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</row>
    <row r="47" spans="1:30" ht="14.4" customHeight="1" x14ac:dyDescent="0.3">
      <c r="A47" s="175" t="s">
        <v>2</v>
      </c>
      <c r="B47" s="157" t="s">
        <v>70</v>
      </c>
      <c r="C47" s="162" t="s">
        <v>5</v>
      </c>
      <c r="D47" s="167"/>
      <c r="E47" s="161" t="s">
        <v>6</v>
      </c>
      <c r="F47" s="167"/>
      <c r="G47" s="161" t="s">
        <v>7</v>
      </c>
      <c r="H47" s="167"/>
      <c r="I47" s="182" t="s">
        <v>8</v>
      </c>
      <c r="J47" s="182"/>
      <c r="K47" s="182"/>
      <c r="L47" s="182"/>
      <c r="M47" s="182"/>
      <c r="N47" s="182"/>
      <c r="O47" s="183" t="s">
        <v>9</v>
      </c>
      <c r="P47" s="184"/>
      <c r="Q47" s="182" t="s">
        <v>10</v>
      </c>
      <c r="R47" s="182"/>
      <c r="S47" s="182"/>
      <c r="T47" s="182"/>
      <c r="U47" s="182"/>
      <c r="V47" s="182"/>
      <c r="W47" s="182"/>
      <c r="X47" s="182"/>
      <c r="Y47" s="77"/>
      <c r="Z47" s="77"/>
      <c r="AA47" s="77"/>
      <c r="AB47" s="77"/>
      <c r="AC47" s="77"/>
      <c r="AD47" s="77"/>
    </row>
    <row r="48" spans="1:30" ht="15" customHeight="1" x14ac:dyDescent="0.3">
      <c r="A48" s="175"/>
      <c r="B48" s="157"/>
      <c r="C48" s="162"/>
      <c r="D48" s="167"/>
      <c r="E48" s="161"/>
      <c r="F48" s="167"/>
      <c r="G48" s="161"/>
      <c r="H48" s="167"/>
      <c r="I48" s="179" t="s">
        <v>11</v>
      </c>
      <c r="J48" s="179"/>
      <c r="K48" s="179" t="s">
        <v>12</v>
      </c>
      <c r="L48" s="179"/>
      <c r="M48" s="177" t="s">
        <v>4</v>
      </c>
      <c r="N48" s="178"/>
      <c r="O48" s="176" t="s">
        <v>13</v>
      </c>
      <c r="P48" s="181"/>
      <c r="Q48" s="179" t="s">
        <v>14</v>
      </c>
      <c r="R48" s="179"/>
      <c r="S48" s="179" t="s">
        <v>15</v>
      </c>
      <c r="T48" s="179"/>
      <c r="U48" s="179" t="s">
        <v>16</v>
      </c>
      <c r="V48" s="179"/>
      <c r="W48" s="177" t="s">
        <v>4</v>
      </c>
      <c r="X48" s="178"/>
      <c r="Y48" s="77"/>
      <c r="Z48" s="77"/>
      <c r="AA48" s="77"/>
      <c r="AB48" s="77"/>
      <c r="AC48" s="77"/>
      <c r="AD48" s="77"/>
    </row>
    <row r="49" spans="1:30" x14ac:dyDescent="0.3">
      <c r="A49" s="175"/>
      <c r="B49" s="157"/>
      <c r="C49" s="162"/>
      <c r="D49" s="167"/>
      <c r="E49" s="161"/>
      <c r="F49" s="167"/>
      <c r="G49" s="161"/>
      <c r="H49" s="167"/>
      <c r="I49" s="179"/>
      <c r="J49" s="179"/>
      <c r="K49" s="179"/>
      <c r="L49" s="179"/>
      <c r="M49" s="177"/>
      <c r="N49" s="178"/>
      <c r="O49" s="176"/>
      <c r="P49" s="181"/>
      <c r="Q49" s="179"/>
      <c r="R49" s="179"/>
      <c r="S49" s="179"/>
      <c r="T49" s="179"/>
      <c r="U49" s="179"/>
      <c r="V49" s="179"/>
      <c r="W49" s="177"/>
      <c r="X49" s="178"/>
      <c r="Y49" s="77"/>
      <c r="Z49" s="77"/>
      <c r="AA49" s="77"/>
      <c r="AB49" s="77"/>
      <c r="AC49" s="77"/>
      <c r="AD49" s="77"/>
    </row>
    <row r="50" spans="1:30" x14ac:dyDescent="0.3">
      <c r="A50" s="175"/>
      <c r="B50" s="157"/>
      <c r="C50" s="85" t="s">
        <v>17</v>
      </c>
      <c r="D50" s="86" t="s">
        <v>18</v>
      </c>
      <c r="E50" s="90" t="s">
        <v>17</v>
      </c>
      <c r="F50" s="86" t="s">
        <v>18</v>
      </c>
      <c r="G50" s="90" t="s">
        <v>17</v>
      </c>
      <c r="H50" s="86" t="s">
        <v>18</v>
      </c>
      <c r="I50" s="78" t="s">
        <v>17</v>
      </c>
      <c r="J50" s="78" t="s">
        <v>18</v>
      </c>
      <c r="K50" s="78" t="s">
        <v>17</v>
      </c>
      <c r="L50" s="78" t="s">
        <v>18</v>
      </c>
      <c r="M50" s="93" t="s">
        <v>17</v>
      </c>
      <c r="N50" s="94" t="s">
        <v>18</v>
      </c>
      <c r="O50" s="85" t="s">
        <v>17</v>
      </c>
      <c r="P50" s="86" t="s">
        <v>18</v>
      </c>
      <c r="Q50" s="78" t="s">
        <v>17</v>
      </c>
      <c r="R50" s="78" t="s">
        <v>18</v>
      </c>
      <c r="S50" s="78" t="s">
        <v>17</v>
      </c>
      <c r="T50" s="78" t="s">
        <v>18</v>
      </c>
      <c r="U50" s="78" t="s">
        <v>17</v>
      </c>
      <c r="V50" s="78" t="s">
        <v>18</v>
      </c>
      <c r="W50" s="93" t="s">
        <v>17</v>
      </c>
      <c r="X50" s="94" t="s">
        <v>18</v>
      </c>
      <c r="Y50" s="77"/>
      <c r="Z50" s="77"/>
      <c r="AA50" s="77"/>
      <c r="AB50" s="77"/>
      <c r="AC50" s="77"/>
      <c r="AD50" s="77"/>
    </row>
    <row r="51" spans="1:30" x14ac:dyDescent="0.3">
      <c r="A51" s="79"/>
      <c r="B51" s="80" t="s">
        <v>71</v>
      </c>
      <c r="C51" s="87">
        <v>4209</v>
      </c>
      <c r="D51" s="88">
        <v>5835502</v>
      </c>
      <c r="E51" s="91">
        <v>7</v>
      </c>
      <c r="F51" s="88">
        <v>13522</v>
      </c>
      <c r="G51" s="91">
        <v>409</v>
      </c>
      <c r="H51" s="88">
        <v>728576</v>
      </c>
      <c r="I51" s="81">
        <v>257</v>
      </c>
      <c r="J51" s="81">
        <v>897769</v>
      </c>
      <c r="K51" s="81">
        <v>65</v>
      </c>
      <c r="L51" s="81">
        <v>156652</v>
      </c>
      <c r="M51" s="87">
        <v>322</v>
      </c>
      <c r="N51" s="88">
        <v>1054421</v>
      </c>
      <c r="O51" s="87">
        <v>2958</v>
      </c>
      <c r="P51" s="88">
        <v>3040367</v>
      </c>
      <c r="Q51" s="81">
        <v>94</v>
      </c>
      <c r="R51" s="81">
        <v>239337</v>
      </c>
      <c r="S51" s="81">
        <v>143</v>
      </c>
      <c r="T51" s="81">
        <v>37408</v>
      </c>
      <c r="U51" s="81">
        <v>276</v>
      </c>
      <c r="V51" s="81">
        <v>721872</v>
      </c>
      <c r="W51" s="87">
        <v>513</v>
      </c>
      <c r="X51" s="88">
        <v>998617</v>
      </c>
      <c r="Y51" s="81"/>
      <c r="Z51" s="81"/>
      <c r="AA51" s="81"/>
      <c r="AB51" s="81"/>
      <c r="AC51" s="81"/>
      <c r="AD51" s="81"/>
    </row>
    <row r="52" spans="1:30" x14ac:dyDescent="0.3">
      <c r="B52" s="82" t="s">
        <v>72</v>
      </c>
      <c r="C52" s="87">
        <v>6580</v>
      </c>
      <c r="D52" s="88">
        <v>7876858</v>
      </c>
      <c r="E52" s="91">
        <v>66</v>
      </c>
      <c r="F52" s="88">
        <v>214927</v>
      </c>
      <c r="G52" s="91">
        <v>666</v>
      </c>
      <c r="H52" s="88">
        <v>582291</v>
      </c>
      <c r="I52" s="81">
        <v>454</v>
      </c>
      <c r="J52" s="81">
        <v>1913518</v>
      </c>
      <c r="K52" s="81">
        <v>151</v>
      </c>
      <c r="L52" s="81">
        <v>320685</v>
      </c>
      <c r="M52" s="87">
        <v>605</v>
      </c>
      <c r="N52" s="88">
        <v>2234202</v>
      </c>
      <c r="O52" s="87">
        <v>4386</v>
      </c>
      <c r="P52" s="88">
        <v>3898122</v>
      </c>
      <c r="Q52" s="81">
        <v>147</v>
      </c>
      <c r="R52" s="81">
        <v>171021</v>
      </c>
      <c r="S52" s="81">
        <v>250</v>
      </c>
      <c r="T52" s="81">
        <v>107148</v>
      </c>
      <c r="U52" s="81">
        <v>460</v>
      </c>
      <c r="V52" s="81">
        <v>669147</v>
      </c>
      <c r="W52" s="87">
        <v>857</v>
      </c>
      <c r="X52" s="88">
        <v>947316</v>
      </c>
      <c r="Y52" s="81"/>
      <c r="Z52" s="81"/>
      <c r="AA52" s="81"/>
      <c r="AB52" s="81"/>
      <c r="AC52" s="81"/>
      <c r="AD52" s="81"/>
    </row>
    <row r="53" spans="1:30" x14ac:dyDescent="0.3">
      <c r="B53" s="82" t="s">
        <v>73</v>
      </c>
      <c r="C53" s="87">
        <v>3832</v>
      </c>
      <c r="D53" s="88">
        <v>2994572</v>
      </c>
      <c r="E53" s="91">
        <v>3</v>
      </c>
      <c r="F53" s="88">
        <v>4756</v>
      </c>
      <c r="G53" s="91">
        <v>331</v>
      </c>
      <c r="H53" s="88">
        <v>149074</v>
      </c>
      <c r="I53" s="81">
        <v>187</v>
      </c>
      <c r="J53" s="81">
        <v>675475</v>
      </c>
      <c r="K53" s="81">
        <v>55</v>
      </c>
      <c r="L53" s="81">
        <v>89691</v>
      </c>
      <c r="M53" s="87">
        <v>242</v>
      </c>
      <c r="N53" s="88">
        <v>765166</v>
      </c>
      <c r="O53" s="87">
        <v>2877</v>
      </c>
      <c r="P53" s="88">
        <v>1859308</v>
      </c>
      <c r="Q53" s="81">
        <v>74</v>
      </c>
      <c r="R53" s="81">
        <v>22531</v>
      </c>
      <c r="S53" s="81">
        <v>129</v>
      </c>
      <c r="T53" s="81">
        <v>31684</v>
      </c>
      <c r="U53" s="81">
        <v>176</v>
      </c>
      <c r="V53" s="81">
        <v>162054</v>
      </c>
      <c r="W53" s="87">
        <v>379</v>
      </c>
      <c r="X53" s="88">
        <v>216268</v>
      </c>
      <c r="Y53" s="81"/>
      <c r="Z53" s="81"/>
      <c r="AA53" s="81"/>
      <c r="AB53" s="81"/>
      <c r="AC53" s="81"/>
      <c r="AD53" s="81"/>
    </row>
    <row r="54" spans="1:30" x14ac:dyDescent="0.3">
      <c r="B54" s="82" t="s">
        <v>74</v>
      </c>
      <c r="C54" s="87">
        <v>8862</v>
      </c>
      <c r="D54" s="88">
        <v>8884387</v>
      </c>
      <c r="E54" s="91">
        <v>14</v>
      </c>
      <c r="F54" s="88">
        <v>21316</v>
      </c>
      <c r="G54" s="91">
        <v>1015</v>
      </c>
      <c r="H54" s="88">
        <v>1002834</v>
      </c>
      <c r="I54" s="81">
        <v>475</v>
      </c>
      <c r="J54" s="81">
        <v>1792481</v>
      </c>
      <c r="K54" s="81">
        <v>151</v>
      </c>
      <c r="L54" s="81">
        <v>804862</v>
      </c>
      <c r="M54" s="87">
        <v>626</v>
      </c>
      <c r="N54" s="88">
        <v>2597343</v>
      </c>
      <c r="O54" s="87">
        <v>6123</v>
      </c>
      <c r="P54" s="88">
        <v>4469564</v>
      </c>
      <c r="Q54" s="81">
        <v>260</v>
      </c>
      <c r="R54" s="81">
        <v>87730</v>
      </c>
      <c r="S54" s="81">
        <v>300</v>
      </c>
      <c r="T54" s="81">
        <v>100564</v>
      </c>
      <c r="U54" s="81">
        <v>524</v>
      </c>
      <c r="V54" s="81">
        <v>605035</v>
      </c>
      <c r="W54" s="87">
        <v>1084</v>
      </c>
      <c r="X54" s="88">
        <v>793329</v>
      </c>
      <c r="Y54" s="81"/>
      <c r="Z54" s="81"/>
      <c r="AA54" s="81"/>
      <c r="AB54" s="81"/>
      <c r="AC54" s="81"/>
      <c r="AD54" s="81"/>
    </row>
    <row r="55" spans="1:30" x14ac:dyDescent="0.3">
      <c r="B55" s="82" t="s">
        <v>75</v>
      </c>
      <c r="C55" s="87">
        <v>19512</v>
      </c>
      <c r="D55" s="88">
        <v>19793183</v>
      </c>
      <c r="E55" s="91">
        <v>68</v>
      </c>
      <c r="F55" s="88">
        <v>219024</v>
      </c>
      <c r="G55" s="91">
        <v>2099</v>
      </c>
      <c r="H55" s="88">
        <v>2466848</v>
      </c>
      <c r="I55" s="81">
        <v>1297</v>
      </c>
      <c r="J55" s="81">
        <v>3803431</v>
      </c>
      <c r="K55" s="81">
        <v>416</v>
      </c>
      <c r="L55" s="81">
        <v>895582</v>
      </c>
      <c r="M55" s="87">
        <v>1713</v>
      </c>
      <c r="N55" s="88">
        <v>4699013</v>
      </c>
      <c r="O55" s="87">
        <v>13071</v>
      </c>
      <c r="P55" s="88">
        <v>10468013</v>
      </c>
      <c r="Q55" s="81">
        <v>528</v>
      </c>
      <c r="R55" s="81">
        <v>190336</v>
      </c>
      <c r="S55" s="81">
        <v>707</v>
      </c>
      <c r="T55" s="81">
        <v>377154</v>
      </c>
      <c r="U55" s="81">
        <v>1326</v>
      </c>
      <c r="V55" s="81">
        <v>1372795</v>
      </c>
      <c r="W55" s="87">
        <v>2561</v>
      </c>
      <c r="X55" s="88">
        <v>1940285</v>
      </c>
      <c r="Y55" s="81"/>
      <c r="Z55" s="81"/>
      <c r="AA55" s="81"/>
      <c r="AB55" s="81"/>
      <c r="AC55" s="81"/>
      <c r="AD55" s="81"/>
    </row>
    <row r="56" spans="1:30" x14ac:dyDescent="0.3">
      <c r="B56" s="82" t="s">
        <v>76</v>
      </c>
      <c r="C56" s="87">
        <v>9202</v>
      </c>
      <c r="D56" s="88">
        <v>11343778</v>
      </c>
      <c r="E56" s="91">
        <v>96</v>
      </c>
      <c r="F56" s="88">
        <v>506178</v>
      </c>
      <c r="G56" s="91">
        <v>941</v>
      </c>
      <c r="H56" s="88">
        <v>1408322</v>
      </c>
      <c r="I56" s="81">
        <v>575</v>
      </c>
      <c r="J56" s="81">
        <v>2182581</v>
      </c>
      <c r="K56" s="81">
        <v>202</v>
      </c>
      <c r="L56" s="81">
        <v>458035</v>
      </c>
      <c r="M56" s="87">
        <v>777</v>
      </c>
      <c r="N56" s="88">
        <v>2640616</v>
      </c>
      <c r="O56" s="87">
        <v>6343</v>
      </c>
      <c r="P56" s="88">
        <v>5786063</v>
      </c>
      <c r="Q56" s="81">
        <v>224</v>
      </c>
      <c r="R56" s="81">
        <v>171662</v>
      </c>
      <c r="S56" s="81">
        <v>267</v>
      </c>
      <c r="T56" s="81">
        <v>239496</v>
      </c>
      <c r="U56" s="81">
        <v>554</v>
      </c>
      <c r="V56" s="81">
        <v>591442</v>
      </c>
      <c r="W56" s="87">
        <v>1045</v>
      </c>
      <c r="X56" s="88">
        <v>1002599</v>
      </c>
      <c r="Y56" s="81"/>
      <c r="Z56" s="81"/>
      <c r="AA56" s="81"/>
      <c r="AB56" s="81"/>
      <c r="AC56" s="81"/>
      <c r="AD56" s="81"/>
    </row>
    <row r="57" spans="1:30" x14ac:dyDescent="0.3">
      <c r="B57" s="82" t="s">
        <v>77</v>
      </c>
      <c r="C57" s="87">
        <v>11724</v>
      </c>
      <c r="D57" s="88">
        <v>15984146</v>
      </c>
      <c r="E57" s="91">
        <v>61</v>
      </c>
      <c r="F57" s="88">
        <v>152257</v>
      </c>
      <c r="G57" s="91">
        <v>1124</v>
      </c>
      <c r="H57" s="88">
        <v>2097403</v>
      </c>
      <c r="I57" s="81">
        <v>885</v>
      </c>
      <c r="J57" s="81">
        <v>3196112</v>
      </c>
      <c r="K57" s="81">
        <v>169</v>
      </c>
      <c r="L57" s="81">
        <v>292715</v>
      </c>
      <c r="M57" s="87">
        <v>1054</v>
      </c>
      <c r="N57" s="88">
        <v>3488827</v>
      </c>
      <c r="O57" s="87">
        <v>8049</v>
      </c>
      <c r="P57" s="88">
        <v>7216279</v>
      </c>
      <c r="Q57" s="81">
        <v>309</v>
      </c>
      <c r="R57" s="81">
        <v>895196</v>
      </c>
      <c r="S57" s="81">
        <v>333</v>
      </c>
      <c r="T57" s="81">
        <v>362444</v>
      </c>
      <c r="U57" s="81">
        <v>794</v>
      </c>
      <c r="V57" s="81">
        <v>1771740</v>
      </c>
      <c r="W57" s="87">
        <v>1436</v>
      </c>
      <c r="X57" s="88">
        <v>3029380</v>
      </c>
      <c r="Y57" s="81"/>
      <c r="Z57" s="81"/>
      <c r="AA57" s="81"/>
      <c r="AB57" s="81"/>
      <c r="AC57" s="81"/>
      <c r="AD57" s="81"/>
    </row>
    <row r="58" spans="1:30" x14ac:dyDescent="0.3">
      <c r="B58" s="82" t="s">
        <v>78</v>
      </c>
      <c r="C58" s="87">
        <v>16004</v>
      </c>
      <c r="D58" s="88">
        <v>17692330</v>
      </c>
      <c r="E58" s="91">
        <v>211</v>
      </c>
      <c r="F58" s="88">
        <v>497313</v>
      </c>
      <c r="G58" s="91">
        <v>1858</v>
      </c>
      <c r="H58" s="88">
        <v>2162949</v>
      </c>
      <c r="I58" s="81">
        <v>1142</v>
      </c>
      <c r="J58" s="81">
        <v>3482482</v>
      </c>
      <c r="K58" s="81">
        <v>303</v>
      </c>
      <c r="L58" s="81">
        <v>974355</v>
      </c>
      <c r="M58" s="87">
        <v>1445</v>
      </c>
      <c r="N58" s="88">
        <v>4456837</v>
      </c>
      <c r="O58" s="87">
        <v>10458</v>
      </c>
      <c r="P58" s="88">
        <v>9099269</v>
      </c>
      <c r="Q58" s="81">
        <v>457</v>
      </c>
      <c r="R58" s="81">
        <v>227032</v>
      </c>
      <c r="S58" s="81">
        <v>588</v>
      </c>
      <c r="T58" s="81">
        <v>382516</v>
      </c>
      <c r="U58" s="81">
        <v>987</v>
      </c>
      <c r="V58" s="81">
        <v>866414</v>
      </c>
      <c r="W58" s="87">
        <v>2032</v>
      </c>
      <c r="X58" s="88">
        <v>1475962</v>
      </c>
      <c r="Y58" s="81"/>
      <c r="Z58" s="81"/>
      <c r="AA58" s="81"/>
      <c r="AB58" s="81"/>
      <c r="AC58" s="81"/>
      <c r="AD58" s="81"/>
    </row>
    <row r="59" spans="1:30" x14ac:dyDescent="0.3">
      <c r="B59" s="82" t="s">
        <v>79</v>
      </c>
      <c r="C59" s="87">
        <v>11938</v>
      </c>
      <c r="D59" s="88">
        <v>9874434</v>
      </c>
      <c r="E59" s="91">
        <v>67</v>
      </c>
      <c r="F59" s="88">
        <v>166079</v>
      </c>
      <c r="G59" s="91">
        <v>1053</v>
      </c>
      <c r="H59" s="88">
        <v>1231944</v>
      </c>
      <c r="I59" s="81">
        <v>716</v>
      </c>
      <c r="J59" s="81">
        <v>1893447</v>
      </c>
      <c r="K59" s="81">
        <v>144</v>
      </c>
      <c r="L59" s="81">
        <v>391317</v>
      </c>
      <c r="M59" s="87">
        <v>860</v>
      </c>
      <c r="N59" s="88">
        <v>2284764</v>
      </c>
      <c r="O59" s="87">
        <v>8700</v>
      </c>
      <c r="P59" s="88">
        <v>5092569</v>
      </c>
      <c r="Q59" s="81">
        <v>282</v>
      </c>
      <c r="R59" s="81">
        <v>113017</v>
      </c>
      <c r="S59" s="81">
        <v>344</v>
      </c>
      <c r="T59" s="81">
        <v>333881</v>
      </c>
      <c r="U59" s="81">
        <v>632</v>
      </c>
      <c r="V59" s="81">
        <v>652181</v>
      </c>
      <c r="W59" s="87">
        <v>1258</v>
      </c>
      <c r="X59" s="88">
        <v>1099079</v>
      </c>
      <c r="Y59" s="81"/>
      <c r="Z59" s="81"/>
      <c r="AA59" s="81"/>
      <c r="AB59" s="81"/>
      <c r="AC59" s="81"/>
      <c r="AD59" s="81"/>
    </row>
    <row r="60" spans="1:30" x14ac:dyDescent="0.3">
      <c r="B60" s="82" t="s">
        <v>80</v>
      </c>
      <c r="C60" s="87">
        <v>11753</v>
      </c>
      <c r="D60" s="88">
        <v>14800877</v>
      </c>
      <c r="E60" s="91">
        <v>104</v>
      </c>
      <c r="F60" s="88">
        <v>362782</v>
      </c>
      <c r="G60" s="91">
        <v>1151</v>
      </c>
      <c r="H60" s="88">
        <v>1020866</v>
      </c>
      <c r="I60" s="81">
        <v>861</v>
      </c>
      <c r="J60" s="81">
        <v>3827055</v>
      </c>
      <c r="K60" s="81">
        <v>173</v>
      </c>
      <c r="L60" s="81">
        <v>453745</v>
      </c>
      <c r="M60" s="87">
        <v>1034</v>
      </c>
      <c r="N60" s="88">
        <v>4280800</v>
      </c>
      <c r="O60" s="87">
        <v>8120</v>
      </c>
      <c r="P60" s="88">
        <v>7489588</v>
      </c>
      <c r="Q60" s="81">
        <v>276</v>
      </c>
      <c r="R60" s="81">
        <v>735125</v>
      </c>
      <c r="S60" s="81">
        <v>368</v>
      </c>
      <c r="T60" s="81">
        <v>277978</v>
      </c>
      <c r="U60" s="81">
        <v>700</v>
      </c>
      <c r="V60" s="81">
        <v>633739</v>
      </c>
      <c r="W60" s="87">
        <v>1344</v>
      </c>
      <c r="X60" s="88">
        <v>1646842</v>
      </c>
      <c r="Y60" s="81"/>
      <c r="Z60" s="81"/>
      <c r="AA60" s="81"/>
      <c r="AB60" s="81"/>
      <c r="AC60" s="81"/>
      <c r="AD60" s="81"/>
    </row>
    <row r="61" spans="1:30" x14ac:dyDescent="0.3">
      <c r="B61" s="82" t="s">
        <v>81</v>
      </c>
      <c r="C61" s="87">
        <v>2125</v>
      </c>
      <c r="D61" s="88">
        <v>1602915</v>
      </c>
      <c r="E61" s="91">
        <v>1</v>
      </c>
      <c r="F61" s="88">
        <v>101</v>
      </c>
      <c r="G61" s="91">
        <v>205</v>
      </c>
      <c r="H61" s="88">
        <v>241131</v>
      </c>
      <c r="I61" s="81">
        <v>130</v>
      </c>
      <c r="J61" s="81">
        <v>546761</v>
      </c>
      <c r="K61" s="81">
        <v>37</v>
      </c>
      <c r="L61" s="81">
        <v>8416</v>
      </c>
      <c r="M61" s="87">
        <v>167</v>
      </c>
      <c r="N61" s="88">
        <v>555177</v>
      </c>
      <c r="O61" s="87">
        <v>1510</v>
      </c>
      <c r="P61" s="88">
        <v>711117</v>
      </c>
      <c r="Q61" s="81">
        <v>61</v>
      </c>
      <c r="R61" s="81">
        <v>15246</v>
      </c>
      <c r="S61" s="81">
        <v>52</v>
      </c>
      <c r="T61" s="81">
        <v>8663</v>
      </c>
      <c r="U61" s="81">
        <v>129</v>
      </c>
      <c r="V61" s="81">
        <v>71481</v>
      </c>
      <c r="W61" s="87">
        <v>242</v>
      </c>
      <c r="X61" s="88">
        <v>95390</v>
      </c>
      <c r="Y61" s="81"/>
      <c r="Z61" s="81"/>
      <c r="AA61" s="81"/>
      <c r="AB61" s="81"/>
      <c r="AC61" s="81"/>
      <c r="AD61" s="81"/>
    </row>
    <row r="62" spans="1:30" x14ac:dyDescent="0.3">
      <c r="B62" s="82" t="s">
        <v>82</v>
      </c>
      <c r="C62" s="87">
        <v>2780</v>
      </c>
      <c r="D62" s="88">
        <v>2949336</v>
      </c>
      <c r="E62" s="91">
        <v>7</v>
      </c>
      <c r="F62" s="88">
        <v>8426</v>
      </c>
      <c r="G62" s="91">
        <v>293</v>
      </c>
      <c r="H62" s="88">
        <v>193719</v>
      </c>
      <c r="I62" s="81">
        <v>194</v>
      </c>
      <c r="J62" s="81">
        <v>685233</v>
      </c>
      <c r="K62" s="81">
        <v>54</v>
      </c>
      <c r="L62" s="81">
        <v>106561</v>
      </c>
      <c r="M62" s="87">
        <v>248</v>
      </c>
      <c r="N62" s="88">
        <v>791794</v>
      </c>
      <c r="O62" s="87">
        <v>1891</v>
      </c>
      <c r="P62" s="88">
        <v>1674945</v>
      </c>
      <c r="Q62" s="81">
        <v>68</v>
      </c>
      <c r="R62" s="81">
        <v>42324</v>
      </c>
      <c r="S62" s="81">
        <v>88</v>
      </c>
      <c r="T62" s="81">
        <v>23582</v>
      </c>
      <c r="U62" s="81">
        <v>185</v>
      </c>
      <c r="V62" s="81">
        <v>214545</v>
      </c>
      <c r="W62" s="87">
        <v>341</v>
      </c>
      <c r="X62" s="88">
        <v>280451</v>
      </c>
      <c r="Y62" s="81"/>
      <c r="Z62" s="81"/>
      <c r="AA62" s="81"/>
      <c r="AB62" s="81"/>
      <c r="AC62" s="81"/>
      <c r="AD62" s="81"/>
    </row>
    <row r="63" spans="1:30" x14ac:dyDescent="0.3">
      <c r="B63" s="82" t="s">
        <v>83</v>
      </c>
      <c r="C63" s="87">
        <v>85574</v>
      </c>
      <c r="D63" s="88">
        <v>191462273</v>
      </c>
      <c r="E63" s="91">
        <v>662</v>
      </c>
      <c r="F63" s="88">
        <v>3035603</v>
      </c>
      <c r="G63" s="91">
        <v>9402</v>
      </c>
      <c r="H63" s="88">
        <v>13292782</v>
      </c>
      <c r="I63" s="81">
        <v>8221</v>
      </c>
      <c r="J63" s="81">
        <v>45106590</v>
      </c>
      <c r="K63" s="81">
        <v>1837</v>
      </c>
      <c r="L63" s="81">
        <v>13892378</v>
      </c>
      <c r="M63" s="87">
        <v>10058</v>
      </c>
      <c r="N63" s="88">
        <v>58998968</v>
      </c>
      <c r="O63" s="87">
        <v>53524</v>
      </c>
      <c r="P63" s="88">
        <v>98090445</v>
      </c>
      <c r="Q63" s="81">
        <v>2062</v>
      </c>
      <c r="R63" s="81">
        <v>1476348</v>
      </c>
      <c r="S63" s="81">
        <v>2690</v>
      </c>
      <c r="T63" s="81">
        <v>2660194</v>
      </c>
      <c r="U63" s="81">
        <v>7176</v>
      </c>
      <c r="V63" s="81">
        <v>13907932</v>
      </c>
      <c r="W63" s="87">
        <v>11928</v>
      </c>
      <c r="X63" s="88">
        <v>18044474</v>
      </c>
      <c r="Y63" s="81"/>
      <c r="Z63" s="81"/>
      <c r="AA63" s="81"/>
      <c r="AB63" s="81"/>
      <c r="AC63" s="81"/>
      <c r="AD63" s="81"/>
    </row>
    <row r="64" spans="1:30" x14ac:dyDescent="0.3">
      <c r="B64" s="82" t="s">
        <v>84</v>
      </c>
      <c r="C64" s="87">
        <v>5365</v>
      </c>
      <c r="D64" s="88">
        <v>3974509</v>
      </c>
      <c r="E64" s="91">
        <v>7</v>
      </c>
      <c r="F64" s="88">
        <v>3109</v>
      </c>
      <c r="G64" s="91">
        <v>541</v>
      </c>
      <c r="H64" s="88">
        <v>353809</v>
      </c>
      <c r="I64" s="81">
        <v>299</v>
      </c>
      <c r="J64" s="81">
        <v>854904</v>
      </c>
      <c r="K64" s="81">
        <v>86</v>
      </c>
      <c r="L64" s="81">
        <v>281843</v>
      </c>
      <c r="M64" s="87">
        <v>385</v>
      </c>
      <c r="N64" s="88">
        <v>1136747</v>
      </c>
      <c r="O64" s="87">
        <v>3776</v>
      </c>
      <c r="P64" s="88">
        <v>2131247</v>
      </c>
      <c r="Q64" s="81">
        <v>133</v>
      </c>
      <c r="R64" s="81">
        <v>97918</v>
      </c>
      <c r="S64" s="81">
        <v>149</v>
      </c>
      <c r="T64" s="81">
        <v>43836</v>
      </c>
      <c r="U64" s="81">
        <v>374</v>
      </c>
      <c r="V64" s="81">
        <v>207843</v>
      </c>
      <c r="W64" s="87">
        <v>656</v>
      </c>
      <c r="X64" s="88">
        <v>349597</v>
      </c>
      <c r="Y64" s="81"/>
      <c r="Z64" s="81"/>
      <c r="AA64" s="81"/>
      <c r="AB64" s="81"/>
      <c r="AC64" s="81"/>
      <c r="AD64" s="81"/>
    </row>
    <row r="65" spans="1:30" x14ac:dyDescent="0.3">
      <c r="B65" s="82" t="s">
        <v>85</v>
      </c>
      <c r="C65" s="87">
        <v>2729</v>
      </c>
      <c r="D65" s="88">
        <v>1524304</v>
      </c>
      <c r="E65" s="91">
        <v>4</v>
      </c>
      <c r="F65" s="88">
        <v>3193</v>
      </c>
      <c r="G65" s="91">
        <v>199</v>
      </c>
      <c r="H65" s="88">
        <v>119380</v>
      </c>
      <c r="I65" s="81">
        <v>110</v>
      </c>
      <c r="J65" s="81">
        <v>227495</v>
      </c>
      <c r="K65" s="81">
        <v>26</v>
      </c>
      <c r="L65" s="81">
        <v>11463</v>
      </c>
      <c r="M65" s="87">
        <v>136</v>
      </c>
      <c r="N65" s="88">
        <v>238958</v>
      </c>
      <c r="O65" s="87">
        <v>2110</v>
      </c>
      <c r="P65" s="88">
        <v>987529</v>
      </c>
      <c r="Q65" s="81">
        <v>55</v>
      </c>
      <c r="R65" s="81">
        <v>71399</v>
      </c>
      <c r="S65" s="81">
        <v>94</v>
      </c>
      <c r="T65" s="81">
        <v>24672</v>
      </c>
      <c r="U65" s="81">
        <v>131</v>
      </c>
      <c r="V65" s="81">
        <v>79173</v>
      </c>
      <c r="W65" s="87">
        <v>280</v>
      </c>
      <c r="X65" s="88">
        <v>175244</v>
      </c>
      <c r="Y65" s="81"/>
      <c r="Z65" s="81"/>
      <c r="AA65" s="81"/>
      <c r="AB65" s="81"/>
      <c r="AC65" s="81"/>
      <c r="AD65" s="81"/>
    </row>
    <row r="66" spans="1:30" x14ac:dyDescent="0.3">
      <c r="B66" s="82" t="s">
        <v>86</v>
      </c>
      <c r="C66" s="87">
        <v>4672</v>
      </c>
      <c r="D66" s="88">
        <v>4159617</v>
      </c>
      <c r="E66" s="91">
        <v>35</v>
      </c>
      <c r="F66" s="88">
        <v>68920</v>
      </c>
      <c r="G66" s="91">
        <v>518</v>
      </c>
      <c r="H66" s="88">
        <v>712757</v>
      </c>
      <c r="I66" s="81">
        <v>290</v>
      </c>
      <c r="J66" s="81">
        <v>601234</v>
      </c>
      <c r="K66" s="81">
        <v>101</v>
      </c>
      <c r="L66" s="81">
        <v>232254</v>
      </c>
      <c r="M66" s="87">
        <v>391</v>
      </c>
      <c r="N66" s="88">
        <v>833488</v>
      </c>
      <c r="O66" s="87">
        <v>3206</v>
      </c>
      <c r="P66" s="88">
        <v>1967519</v>
      </c>
      <c r="Q66" s="81">
        <v>147</v>
      </c>
      <c r="R66" s="81">
        <v>84503</v>
      </c>
      <c r="S66" s="81">
        <v>127</v>
      </c>
      <c r="T66" s="81">
        <v>98174</v>
      </c>
      <c r="U66" s="81">
        <v>248</v>
      </c>
      <c r="V66" s="81">
        <v>394256</v>
      </c>
      <c r="W66" s="87">
        <v>522</v>
      </c>
      <c r="X66" s="88">
        <v>576932</v>
      </c>
      <c r="Y66" s="81"/>
      <c r="Z66" s="81"/>
      <c r="AA66" s="81"/>
      <c r="AB66" s="81"/>
      <c r="AC66" s="81"/>
      <c r="AD66" s="81"/>
    </row>
    <row r="67" spans="1:30" x14ac:dyDescent="0.3">
      <c r="B67" s="83" t="s">
        <v>87</v>
      </c>
      <c r="C67" s="87">
        <v>5613</v>
      </c>
      <c r="D67" s="88">
        <v>12060602</v>
      </c>
      <c r="E67" s="91">
        <v>292</v>
      </c>
      <c r="F67" s="88">
        <v>239604</v>
      </c>
      <c r="G67" s="91">
        <v>124</v>
      </c>
      <c r="H67" s="88">
        <v>246949</v>
      </c>
      <c r="I67" s="81">
        <v>360</v>
      </c>
      <c r="J67" s="81">
        <v>584633</v>
      </c>
      <c r="K67" s="81">
        <v>13</v>
      </c>
      <c r="L67" s="81">
        <v>23436</v>
      </c>
      <c r="M67" s="87">
        <v>373</v>
      </c>
      <c r="N67" s="88">
        <v>608069</v>
      </c>
      <c r="O67" s="87">
        <v>4252</v>
      </c>
      <c r="P67" s="88">
        <v>10218294</v>
      </c>
      <c r="Q67" s="81" t="s">
        <v>122</v>
      </c>
      <c r="R67" s="81" t="s">
        <v>123</v>
      </c>
      <c r="S67" s="81">
        <v>40</v>
      </c>
      <c r="T67" s="81">
        <v>89205</v>
      </c>
      <c r="U67" s="81">
        <v>532</v>
      </c>
      <c r="V67" s="81">
        <v>658482</v>
      </c>
      <c r="W67" s="87">
        <v>572</v>
      </c>
      <c r="X67" s="88">
        <v>747686</v>
      </c>
      <c r="Y67" s="81"/>
      <c r="Z67" s="81"/>
      <c r="AA67" s="81"/>
      <c r="AB67" s="81"/>
      <c r="AC67" s="81"/>
      <c r="AD67" s="81"/>
    </row>
    <row r="68" spans="1:30" x14ac:dyDescent="0.3">
      <c r="B68" s="7" t="s">
        <v>4</v>
      </c>
      <c r="C68" s="84">
        <f>SUM(C51:C67)</f>
        <v>212474</v>
      </c>
      <c r="D68" s="89">
        <f t="shared" ref="D68:X68" si="2">SUM(D51:D67)</f>
        <v>332813623</v>
      </c>
      <c r="E68" s="92">
        <f t="shared" si="2"/>
        <v>1705</v>
      </c>
      <c r="F68" s="89">
        <f t="shared" si="2"/>
        <v>5517110</v>
      </c>
      <c r="G68" s="92">
        <f t="shared" si="2"/>
        <v>21929</v>
      </c>
      <c r="H68" s="89">
        <f t="shared" si="2"/>
        <v>28011634</v>
      </c>
      <c r="I68" s="84">
        <f t="shared" si="2"/>
        <v>16453</v>
      </c>
      <c r="J68" s="84">
        <f t="shared" si="2"/>
        <v>72271201</v>
      </c>
      <c r="K68" s="84">
        <f t="shared" si="2"/>
        <v>3983</v>
      </c>
      <c r="L68" s="84">
        <f t="shared" si="2"/>
        <v>19393990</v>
      </c>
      <c r="M68" s="84">
        <f t="shared" si="2"/>
        <v>20436</v>
      </c>
      <c r="N68" s="89">
        <f t="shared" si="2"/>
        <v>91665190</v>
      </c>
      <c r="O68" s="84">
        <f t="shared" si="2"/>
        <v>141354</v>
      </c>
      <c r="P68" s="89">
        <f t="shared" si="2"/>
        <v>174200238</v>
      </c>
      <c r="Q68" s="84">
        <f t="shared" si="2"/>
        <v>5177</v>
      </c>
      <c r="R68" s="84">
        <f t="shared" si="2"/>
        <v>4640725</v>
      </c>
      <c r="S68" s="84">
        <f t="shared" si="2"/>
        <v>6669</v>
      </c>
      <c r="T68" s="84">
        <f t="shared" si="2"/>
        <v>5198599</v>
      </c>
      <c r="U68" s="84">
        <f t="shared" si="2"/>
        <v>15204</v>
      </c>
      <c r="V68" s="84">
        <f t="shared" si="2"/>
        <v>23580131</v>
      </c>
      <c r="W68" s="84">
        <f t="shared" si="2"/>
        <v>27050</v>
      </c>
      <c r="X68" s="89">
        <f t="shared" si="2"/>
        <v>33419451</v>
      </c>
      <c r="Y68" s="81"/>
      <c r="Z68" s="81"/>
      <c r="AA68" s="81"/>
      <c r="AB68" s="81"/>
      <c r="AC68" s="81"/>
      <c r="AD68" s="81"/>
    </row>
    <row r="69" spans="1:30" s="20" customFormat="1" x14ac:dyDescent="0.3">
      <c r="B69" s="20" t="s">
        <v>46</v>
      </c>
      <c r="D69" s="21">
        <v>13056</v>
      </c>
      <c r="E69" s="23"/>
      <c r="F69" s="28">
        <v>216</v>
      </c>
      <c r="H69" s="21">
        <v>1099</v>
      </c>
      <c r="I69" s="23"/>
      <c r="J69" s="21">
        <v>2835</v>
      </c>
      <c r="K69" s="26"/>
      <c r="L69" s="21">
        <v>761</v>
      </c>
      <c r="M69" s="26"/>
      <c r="N69" s="28">
        <v>3596</v>
      </c>
      <c r="P69" s="21">
        <v>6833</v>
      </c>
      <c r="Q69" s="23"/>
      <c r="R69" s="21">
        <v>182</v>
      </c>
      <c r="S69" s="26"/>
      <c r="T69" s="21">
        <v>204</v>
      </c>
      <c r="U69" s="26"/>
      <c r="V69" s="21">
        <v>925</v>
      </c>
      <c r="W69" s="26"/>
      <c r="X69" s="28">
        <v>1311</v>
      </c>
    </row>
    <row r="70" spans="1:30" s="20" customFormat="1" x14ac:dyDescent="0.3">
      <c r="D70" s="21"/>
      <c r="E70" s="26"/>
      <c r="F70" s="60"/>
      <c r="H70" s="21"/>
      <c r="I70" s="26"/>
      <c r="J70" s="21"/>
      <c r="K70" s="26"/>
      <c r="L70" s="21"/>
      <c r="M70" s="26"/>
      <c r="N70" s="60"/>
      <c r="P70" s="21"/>
      <c r="Q70" s="26"/>
      <c r="R70" s="21"/>
      <c r="S70" s="26"/>
      <c r="T70" s="21"/>
      <c r="U70" s="26"/>
      <c r="V70" s="21"/>
      <c r="W70" s="26"/>
      <c r="X70" s="60"/>
    </row>
    <row r="71" spans="1:30" x14ac:dyDescent="0.3">
      <c r="B71" s="6" t="s">
        <v>28</v>
      </c>
      <c r="C71" s="8"/>
      <c r="D71" s="8"/>
      <c r="E71" s="8"/>
      <c r="F71" s="8"/>
      <c r="G71" s="8"/>
      <c r="H71" s="8"/>
      <c r="I71" s="8"/>
      <c r="J71" s="8"/>
      <c r="K71" s="8"/>
      <c r="L71" s="8"/>
      <c r="P71" s="22"/>
    </row>
    <row r="72" spans="1:30" x14ac:dyDescent="0.3">
      <c r="B72" s="9"/>
      <c r="C72" s="8"/>
      <c r="D72" s="8"/>
      <c r="E72" s="8"/>
      <c r="F72" s="8"/>
      <c r="G72" s="8"/>
      <c r="H72" s="8"/>
      <c r="I72" s="8"/>
      <c r="J72" s="8"/>
      <c r="K72" s="8"/>
      <c r="L72" s="8"/>
    </row>
    <row r="74" spans="1:30" x14ac:dyDescent="0.3">
      <c r="B74" s="7" t="s">
        <v>3</v>
      </c>
    </row>
    <row r="75" spans="1:30" x14ac:dyDescent="0.3">
      <c r="B75" s="156" t="s">
        <v>94</v>
      </c>
      <c r="C75" s="156"/>
      <c r="D75" s="156"/>
      <c r="E75" s="156"/>
      <c r="F75" s="156"/>
      <c r="G75" s="156"/>
      <c r="H75" s="156"/>
      <c r="I75" s="156"/>
      <c r="J75" s="156"/>
      <c r="K75" s="156"/>
      <c r="L75" s="156"/>
    </row>
    <row r="76" spans="1:30" x14ac:dyDescent="0.3">
      <c r="A76" s="175" t="s">
        <v>2</v>
      </c>
      <c r="B76" s="157" t="s">
        <v>88</v>
      </c>
      <c r="C76" s="162" t="s">
        <v>5</v>
      </c>
      <c r="D76" s="167"/>
      <c r="E76" s="162" t="s">
        <v>6</v>
      </c>
      <c r="F76" s="167"/>
      <c r="G76" s="162" t="s">
        <v>7</v>
      </c>
      <c r="H76" s="167"/>
      <c r="I76" s="182" t="s">
        <v>8</v>
      </c>
      <c r="J76" s="182"/>
      <c r="K76" s="182"/>
      <c r="L76" s="182"/>
      <c r="M76" s="182"/>
      <c r="N76" s="182"/>
      <c r="O76" s="183" t="s">
        <v>9</v>
      </c>
      <c r="P76" s="184"/>
      <c r="Q76" s="183" t="s">
        <v>10</v>
      </c>
      <c r="R76" s="183"/>
      <c r="S76" s="183"/>
      <c r="T76" s="183"/>
      <c r="U76" s="183"/>
      <c r="V76" s="183"/>
      <c r="W76" s="183"/>
      <c r="X76" s="184"/>
      <c r="Y76" s="77"/>
      <c r="Z76" s="77"/>
      <c r="AA76" s="77"/>
      <c r="AB76" s="77"/>
      <c r="AC76" s="77"/>
      <c r="AD76" s="77"/>
    </row>
    <row r="77" spans="1:30" ht="15" customHeight="1" x14ac:dyDescent="0.3">
      <c r="A77" s="175"/>
      <c r="B77" s="157"/>
      <c r="C77" s="162"/>
      <c r="D77" s="167"/>
      <c r="E77" s="162"/>
      <c r="F77" s="167"/>
      <c r="G77" s="162"/>
      <c r="H77" s="167"/>
      <c r="I77" s="179" t="s">
        <v>11</v>
      </c>
      <c r="J77" s="179"/>
      <c r="K77" s="179" t="s">
        <v>12</v>
      </c>
      <c r="L77" s="179"/>
      <c r="M77" s="180" t="s">
        <v>4</v>
      </c>
      <c r="N77" s="180"/>
      <c r="O77" s="176" t="s">
        <v>13</v>
      </c>
      <c r="P77" s="181"/>
      <c r="Q77" s="176" t="s">
        <v>14</v>
      </c>
      <c r="R77" s="176"/>
      <c r="S77" s="176" t="s">
        <v>15</v>
      </c>
      <c r="T77" s="176"/>
      <c r="U77" s="176" t="s">
        <v>16</v>
      </c>
      <c r="V77" s="176"/>
      <c r="W77" s="177" t="s">
        <v>4</v>
      </c>
      <c r="X77" s="178"/>
      <c r="Y77" s="77"/>
      <c r="Z77" s="77"/>
      <c r="AA77" s="77"/>
      <c r="AB77" s="77"/>
      <c r="AC77" s="77"/>
      <c r="AD77" s="77"/>
    </row>
    <row r="78" spans="1:30" x14ac:dyDescent="0.3">
      <c r="A78" s="175"/>
      <c r="B78" s="157"/>
      <c r="C78" s="162"/>
      <c r="D78" s="167"/>
      <c r="E78" s="162"/>
      <c r="F78" s="167"/>
      <c r="G78" s="162"/>
      <c r="H78" s="167"/>
      <c r="I78" s="179"/>
      <c r="J78" s="179"/>
      <c r="K78" s="179"/>
      <c r="L78" s="179"/>
      <c r="M78" s="180"/>
      <c r="N78" s="180"/>
      <c r="O78" s="176"/>
      <c r="P78" s="181"/>
      <c r="Q78" s="176"/>
      <c r="R78" s="176"/>
      <c r="S78" s="176"/>
      <c r="T78" s="176"/>
      <c r="U78" s="176"/>
      <c r="V78" s="176"/>
      <c r="W78" s="177"/>
      <c r="X78" s="178"/>
      <c r="Y78" s="77"/>
      <c r="Z78" s="77"/>
      <c r="AA78" s="77"/>
      <c r="AB78" s="77"/>
      <c r="AC78" s="77"/>
      <c r="AD78" s="77"/>
    </row>
    <row r="79" spans="1:30" x14ac:dyDescent="0.3">
      <c r="A79" s="175"/>
      <c r="B79" s="157"/>
      <c r="C79" s="85" t="s">
        <v>17</v>
      </c>
      <c r="D79" s="86" t="s">
        <v>18</v>
      </c>
      <c r="E79" s="85" t="s">
        <v>17</v>
      </c>
      <c r="F79" s="86" t="s">
        <v>18</v>
      </c>
      <c r="G79" s="85" t="s">
        <v>17</v>
      </c>
      <c r="H79" s="86" t="s">
        <v>18</v>
      </c>
      <c r="I79" s="107" t="s">
        <v>17</v>
      </c>
      <c r="J79" s="107" t="s">
        <v>18</v>
      </c>
      <c r="K79" s="107" t="s">
        <v>17</v>
      </c>
      <c r="L79" s="107" t="s">
        <v>18</v>
      </c>
      <c r="M79" s="108" t="s">
        <v>17</v>
      </c>
      <c r="N79" s="108" t="s">
        <v>18</v>
      </c>
      <c r="O79" s="109" t="s">
        <v>17</v>
      </c>
      <c r="P79" s="110" t="s">
        <v>18</v>
      </c>
      <c r="Q79" s="109" t="s">
        <v>17</v>
      </c>
      <c r="R79" s="109" t="s">
        <v>18</v>
      </c>
      <c r="S79" s="109" t="s">
        <v>17</v>
      </c>
      <c r="T79" s="109" t="s">
        <v>18</v>
      </c>
      <c r="U79" s="109" t="s">
        <v>17</v>
      </c>
      <c r="V79" s="109" t="s">
        <v>18</v>
      </c>
      <c r="W79" s="111" t="s">
        <v>17</v>
      </c>
      <c r="X79" s="112" t="s">
        <v>18</v>
      </c>
      <c r="Y79" s="77"/>
      <c r="Z79" s="77"/>
      <c r="AA79" s="77"/>
      <c r="AB79" s="77"/>
      <c r="AC79" s="77"/>
      <c r="AD79" s="77"/>
    </row>
    <row r="80" spans="1:30" x14ac:dyDescent="0.3">
      <c r="A80" s="79"/>
      <c r="B80" s="80" t="s">
        <v>89</v>
      </c>
      <c r="C80" s="87">
        <v>52979</v>
      </c>
      <c r="D80" s="88">
        <v>60096953</v>
      </c>
      <c r="E80" s="87">
        <v>189</v>
      </c>
      <c r="F80" s="88">
        <v>613432</v>
      </c>
      <c r="G80" s="87">
        <v>3976</v>
      </c>
      <c r="H80" s="88">
        <v>4417849</v>
      </c>
      <c r="I80" s="81">
        <v>3544</v>
      </c>
      <c r="J80" s="81">
        <v>12313440</v>
      </c>
      <c r="K80" s="81">
        <v>563</v>
      </c>
      <c r="L80" s="81">
        <v>866018</v>
      </c>
      <c r="M80" s="81">
        <v>4107</v>
      </c>
      <c r="N80" s="88">
        <v>13179458</v>
      </c>
      <c r="O80" s="87">
        <v>39307</v>
      </c>
      <c r="P80" s="88">
        <v>35806221</v>
      </c>
      <c r="Q80" s="87">
        <v>1200</v>
      </c>
      <c r="R80" s="87">
        <v>1113145</v>
      </c>
      <c r="S80" s="87">
        <v>1416</v>
      </c>
      <c r="T80" s="87">
        <v>1304340</v>
      </c>
      <c r="U80" s="87">
        <v>2784</v>
      </c>
      <c r="V80" s="87">
        <v>3662508</v>
      </c>
      <c r="W80" s="87">
        <v>5400</v>
      </c>
      <c r="X80" s="88">
        <v>6079992</v>
      </c>
      <c r="Y80" s="81"/>
      <c r="Z80" s="81"/>
      <c r="AA80" s="81"/>
      <c r="AB80" s="81"/>
      <c r="AC80" s="81"/>
      <c r="AD80" s="81"/>
    </row>
    <row r="81" spans="1:30" x14ac:dyDescent="0.3">
      <c r="B81" s="80" t="s">
        <v>90</v>
      </c>
      <c r="C81" s="87">
        <v>20820</v>
      </c>
      <c r="D81" s="88">
        <v>101448176</v>
      </c>
      <c r="E81" s="87">
        <v>52</v>
      </c>
      <c r="F81" s="88">
        <v>174839</v>
      </c>
      <c r="G81" s="87">
        <v>842</v>
      </c>
      <c r="H81" s="88">
        <v>3942121</v>
      </c>
      <c r="I81" s="81">
        <v>2512</v>
      </c>
      <c r="J81" s="81">
        <v>30237449</v>
      </c>
      <c r="K81" s="81">
        <v>750</v>
      </c>
      <c r="L81" s="81">
        <v>10765577</v>
      </c>
      <c r="M81" s="81">
        <v>3262</v>
      </c>
      <c r="N81" s="88">
        <v>41003026</v>
      </c>
      <c r="O81" s="87">
        <v>15109</v>
      </c>
      <c r="P81" s="88">
        <v>50607433</v>
      </c>
      <c r="Q81" s="87">
        <v>77</v>
      </c>
      <c r="R81" s="87">
        <v>152198</v>
      </c>
      <c r="S81" s="87">
        <v>373</v>
      </c>
      <c r="T81" s="87">
        <v>287128</v>
      </c>
      <c r="U81" s="87">
        <v>1105</v>
      </c>
      <c r="V81" s="87">
        <v>5281430</v>
      </c>
      <c r="W81" s="87">
        <v>1555</v>
      </c>
      <c r="X81" s="88">
        <v>5720756</v>
      </c>
      <c r="Y81" s="77"/>
      <c r="Z81" s="77"/>
      <c r="AA81" s="77"/>
      <c r="AB81" s="77"/>
      <c r="AC81" s="95"/>
      <c r="AD81" s="95"/>
    </row>
    <row r="82" spans="1:30" x14ac:dyDescent="0.3">
      <c r="B82" s="100" t="s">
        <v>91</v>
      </c>
      <c r="C82" s="87">
        <v>138675</v>
      </c>
      <c r="D82" s="88">
        <v>171268493</v>
      </c>
      <c r="E82" s="87">
        <v>1464</v>
      </c>
      <c r="F82" s="88">
        <v>4728838</v>
      </c>
      <c r="G82" s="87">
        <v>17111</v>
      </c>
      <c r="H82" s="88">
        <v>19651662</v>
      </c>
      <c r="I82" s="81">
        <v>10397</v>
      </c>
      <c r="J82" s="81">
        <v>29720311</v>
      </c>
      <c r="K82" s="81">
        <v>2670</v>
      </c>
      <c r="L82" s="81">
        <v>7762395</v>
      </c>
      <c r="M82" s="81">
        <v>13067</v>
      </c>
      <c r="N82" s="88">
        <v>37482706</v>
      </c>
      <c r="O82" s="87">
        <v>86938</v>
      </c>
      <c r="P82" s="88">
        <v>87786585</v>
      </c>
      <c r="Q82" s="87">
        <v>3900</v>
      </c>
      <c r="R82" s="87">
        <v>3375382</v>
      </c>
      <c r="S82" s="87">
        <v>4880</v>
      </c>
      <c r="T82" s="87">
        <v>3607128</v>
      </c>
      <c r="U82" s="87">
        <v>11315</v>
      </c>
      <c r="V82" s="87">
        <v>14636192</v>
      </c>
      <c r="W82" s="87">
        <v>20095</v>
      </c>
      <c r="X82" s="88">
        <v>21618702</v>
      </c>
      <c r="Y82" s="77"/>
      <c r="Z82" s="77"/>
      <c r="AA82" s="77"/>
      <c r="AB82" s="77"/>
      <c r="AC82" s="95"/>
      <c r="AD82" s="95"/>
    </row>
    <row r="83" spans="1:30" x14ac:dyDescent="0.3">
      <c r="B83" s="96" t="s">
        <v>92</v>
      </c>
      <c r="C83" s="97">
        <f t="shared" ref="C83:H83" si="3">+SUM(C80:C82)</f>
        <v>212474</v>
      </c>
      <c r="D83" s="101">
        <f t="shared" si="3"/>
        <v>332813622</v>
      </c>
      <c r="E83" s="97">
        <f t="shared" si="3"/>
        <v>1705</v>
      </c>
      <c r="F83" s="101">
        <f t="shared" si="3"/>
        <v>5517109</v>
      </c>
      <c r="G83" s="97">
        <f t="shared" si="3"/>
        <v>21929</v>
      </c>
      <c r="H83" s="101">
        <f t="shared" si="3"/>
        <v>28011632</v>
      </c>
      <c r="I83" s="97">
        <f t="shared" ref="I83:N83" si="4">+SUM(I80:I82)</f>
        <v>16453</v>
      </c>
      <c r="J83" s="97">
        <f t="shared" si="4"/>
        <v>72271200</v>
      </c>
      <c r="K83" s="97">
        <f t="shared" si="4"/>
        <v>3983</v>
      </c>
      <c r="L83" s="97">
        <f t="shared" si="4"/>
        <v>19393990</v>
      </c>
      <c r="M83" s="97">
        <f t="shared" si="4"/>
        <v>20436</v>
      </c>
      <c r="N83" s="101">
        <f t="shared" si="4"/>
        <v>91665190</v>
      </c>
      <c r="O83" s="97">
        <f>+SUM(O80:O82)</f>
        <v>141354</v>
      </c>
      <c r="P83" s="101">
        <f>+SUM(P80:P82)</f>
        <v>174200239</v>
      </c>
      <c r="Q83" s="97">
        <f t="shared" ref="Q83:X83" si="5">+SUM(Q80:Q82)</f>
        <v>5177</v>
      </c>
      <c r="R83" s="97">
        <f t="shared" si="5"/>
        <v>4640725</v>
      </c>
      <c r="S83" s="97">
        <f t="shared" si="5"/>
        <v>6669</v>
      </c>
      <c r="T83" s="97">
        <f t="shared" si="5"/>
        <v>5198596</v>
      </c>
      <c r="U83" s="97">
        <f t="shared" si="5"/>
        <v>15204</v>
      </c>
      <c r="V83" s="97">
        <f t="shared" si="5"/>
        <v>23580130</v>
      </c>
      <c r="W83" s="97">
        <f t="shared" si="5"/>
        <v>27050</v>
      </c>
      <c r="X83" s="101">
        <f t="shared" si="5"/>
        <v>33419450</v>
      </c>
      <c r="Y83" s="77"/>
      <c r="Z83" s="77"/>
      <c r="AA83" s="77"/>
      <c r="AB83" s="77"/>
      <c r="AC83" s="95"/>
      <c r="AD83" s="95"/>
    </row>
    <row r="84" spans="1:30" s="2" customFormat="1" x14ac:dyDescent="0.3">
      <c r="A84" s="42"/>
      <c r="B84" s="102" t="s">
        <v>46</v>
      </c>
      <c r="C84" s="102"/>
      <c r="D84" s="21">
        <v>13056</v>
      </c>
      <c r="E84" s="23"/>
      <c r="F84" s="28">
        <v>216</v>
      </c>
      <c r="G84" s="20"/>
      <c r="H84" s="21">
        <v>1099</v>
      </c>
      <c r="I84" s="23"/>
      <c r="J84" s="21">
        <v>2835</v>
      </c>
      <c r="K84" s="26"/>
      <c r="L84" s="21">
        <v>761</v>
      </c>
      <c r="M84" s="26"/>
      <c r="N84" s="28">
        <v>3596</v>
      </c>
      <c r="O84" s="20"/>
      <c r="P84" s="21">
        <v>6833</v>
      </c>
      <c r="Q84" s="23"/>
      <c r="R84" s="21">
        <v>182</v>
      </c>
      <c r="S84" s="26"/>
      <c r="T84" s="21">
        <v>204</v>
      </c>
      <c r="U84" s="26"/>
      <c r="V84" s="21">
        <v>925</v>
      </c>
      <c r="W84" s="26"/>
      <c r="X84" s="28">
        <v>1311</v>
      </c>
      <c r="Y84" s="103"/>
      <c r="Z84" s="103"/>
      <c r="AA84" s="103"/>
      <c r="AB84" s="103"/>
      <c r="AC84" s="103"/>
      <c r="AD84" s="103"/>
    </row>
    <row r="85" spans="1:30" x14ac:dyDescent="0.3">
      <c r="P85" s="22"/>
    </row>
    <row r="86" spans="1:30" x14ac:dyDescent="0.3">
      <c r="B86" s="6" t="s">
        <v>28</v>
      </c>
      <c r="P86" s="22"/>
    </row>
    <row r="87" spans="1:30" x14ac:dyDescent="0.3">
      <c r="C87" s="22"/>
    </row>
    <row r="88" spans="1:30" x14ac:dyDescent="0.3">
      <c r="B88" s="6" t="s">
        <v>33</v>
      </c>
    </row>
    <row r="89" spans="1:30" x14ac:dyDescent="0.3">
      <c r="B89" s="6" t="s">
        <v>129</v>
      </c>
    </row>
    <row r="90" spans="1:30" x14ac:dyDescent="0.3">
      <c r="B90" s="6" t="s">
        <v>48</v>
      </c>
    </row>
    <row r="91" spans="1:30" x14ac:dyDescent="0.3">
      <c r="B91" s="6" t="s">
        <v>49</v>
      </c>
    </row>
    <row r="92" spans="1:30" x14ac:dyDescent="0.3">
      <c r="B92" s="6" t="s">
        <v>50</v>
      </c>
    </row>
    <row r="93" spans="1:30" x14ac:dyDescent="0.3">
      <c r="B93" s="6" t="s">
        <v>69</v>
      </c>
    </row>
    <row r="95" spans="1:30" x14ac:dyDescent="0.3">
      <c r="B95" s="149" t="s">
        <v>34</v>
      </c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</row>
    <row r="96" spans="1:30" x14ac:dyDescent="0.3">
      <c r="B96" s="150" t="s">
        <v>35</v>
      </c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</row>
    <row r="97" spans="2:22" x14ac:dyDescent="0.3">
      <c r="B97" s="151" t="s">
        <v>67</v>
      </c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</row>
    <row r="98" spans="2:22" x14ac:dyDescent="0.3"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</row>
    <row r="99" spans="2:22" x14ac:dyDescent="0.3"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</row>
    <row r="100" spans="2:22" x14ac:dyDescent="0.3">
      <c r="B100" s="151" t="s">
        <v>36</v>
      </c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</row>
    <row r="101" spans="2:22" x14ac:dyDescent="0.3"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1"/>
      <c r="T101" s="151"/>
      <c r="U101" s="151"/>
      <c r="V101" s="151"/>
    </row>
    <row r="102" spans="2:22" x14ac:dyDescent="0.3">
      <c r="B102" s="148" t="s">
        <v>37</v>
      </c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</row>
    <row r="103" spans="2:22" x14ac:dyDescent="0.3">
      <c r="B103" s="152" t="s">
        <v>38</v>
      </c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</row>
    <row r="104" spans="2:22" x14ac:dyDescent="0.3">
      <c r="B104" s="152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</row>
    <row r="105" spans="2:22" x14ac:dyDescent="0.3">
      <c r="B105" s="148" t="s">
        <v>39</v>
      </c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</row>
    <row r="106" spans="2:22" x14ac:dyDescent="0.3">
      <c r="B106" s="148" t="s">
        <v>40</v>
      </c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</row>
    <row r="107" spans="2:22" x14ac:dyDescent="0.3">
      <c r="B107" s="148" t="s">
        <v>68</v>
      </c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</row>
    <row r="108" spans="2:22" x14ac:dyDescent="0.3">
      <c r="B108" s="148" t="s">
        <v>41</v>
      </c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</row>
    <row r="110" spans="2:22" x14ac:dyDescent="0.3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52"/>
      <c r="N110" s="52"/>
      <c r="O110" s="13"/>
      <c r="P110" s="13"/>
      <c r="Q110" s="13"/>
      <c r="R110" s="13"/>
      <c r="S110" s="13"/>
      <c r="T110" s="13"/>
      <c r="U110" s="13"/>
      <c r="V110" s="13"/>
    </row>
    <row r="111" spans="2:22" x14ac:dyDescent="0.3">
      <c r="B111" s="27" t="s">
        <v>42</v>
      </c>
    </row>
    <row r="112" spans="2:22" x14ac:dyDescent="0.3">
      <c r="B112" s="19" t="str">
        <f>Indice!B24</f>
        <v>Información al: 25/07/2021 para todas las instituciones</v>
      </c>
    </row>
    <row r="113" spans="2:2" x14ac:dyDescent="0.3">
      <c r="B113" s="6" t="s">
        <v>28</v>
      </c>
    </row>
    <row r="115" spans="2:2" x14ac:dyDescent="0.3">
      <c r="B115" s="6" t="str">
        <f>Indice!B25</f>
        <v>Actualización: 29/07/2021</v>
      </c>
    </row>
  </sheetData>
  <mergeCells count="76">
    <mergeCell ref="B46:L46"/>
    <mergeCell ref="B75:L75"/>
    <mergeCell ref="I76:N76"/>
    <mergeCell ref="O76:P76"/>
    <mergeCell ref="Q76:X76"/>
    <mergeCell ref="I47:N47"/>
    <mergeCell ref="O47:P47"/>
    <mergeCell ref="Q47:X47"/>
    <mergeCell ref="I48:J49"/>
    <mergeCell ref="K48:L49"/>
    <mergeCell ref="M48:N49"/>
    <mergeCell ref="O48:P49"/>
    <mergeCell ref="Q48:R49"/>
    <mergeCell ref="S48:T49"/>
    <mergeCell ref="U48:V49"/>
    <mergeCell ref="W48:X49"/>
    <mergeCell ref="S77:T78"/>
    <mergeCell ref="U77:V78"/>
    <mergeCell ref="W77:X78"/>
    <mergeCell ref="A76:A79"/>
    <mergeCell ref="B76:B79"/>
    <mergeCell ref="C76:D78"/>
    <mergeCell ref="E76:F78"/>
    <mergeCell ref="G76:H78"/>
    <mergeCell ref="I77:J78"/>
    <mergeCell ref="K77:L78"/>
    <mergeCell ref="M77:N78"/>
    <mergeCell ref="O77:P78"/>
    <mergeCell ref="Q77:R78"/>
    <mergeCell ref="A47:A50"/>
    <mergeCell ref="B47:B50"/>
    <mergeCell ref="C47:D49"/>
    <mergeCell ref="E47:F49"/>
    <mergeCell ref="G47:H49"/>
    <mergeCell ref="O32:P33"/>
    <mergeCell ref="Q32:R33"/>
    <mergeCell ref="O6:P6"/>
    <mergeCell ref="Q6:X6"/>
    <mergeCell ref="S7:T8"/>
    <mergeCell ref="U7:V8"/>
    <mergeCell ref="W7:X8"/>
    <mergeCell ref="S32:T33"/>
    <mergeCell ref="U32:V33"/>
    <mergeCell ref="W32:X33"/>
    <mergeCell ref="K7:L8"/>
    <mergeCell ref="M7:N8"/>
    <mergeCell ref="O7:P8"/>
    <mergeCell ref="Q7:R8"/>
    <mergeCell ref="O31:P31"/>
    <mergeCell ref="Q31:X31"/>
    <mergeCell ref="I6:N6"/>
    <mergeCell ref="B5:L5"/>
    <mergeCell ref="B30:L30"/>
    <mergeCell ref="B31:B34"/>
    <mergeCell ref="C31:D33"/>
    <mergeCell ref="E31:F33"/>
    <mergeCell ref="G31:H33"/>
    <mergeCell ref="I31:N31"/>
    <mergeCell ref="B6:B9"/>
    <mergeCell ref="C6:D8"/>
    <mergeCell ref="E6:F8"/>
    <mergeCell ref="G6:H8"/>
    <mergeCell ref="I32:J33"/>
    <mergeCell ref="K32:L33"/>
    <mergeCell ref="M32:N33"/>
    <mergeCell ref="I7:J8"/>
    <mergeCell ref="B108:V108"/>
    <mergeCell ref="B105:V105"/>
    <mergeCell ref="B106:V106"/>
    <mergeCell ref="B107:V107"/>
    <mergeCell ref="B95:V95"/>
    <mergeCell ref="B96:V96"/>
    <mergeCell ref="B97:V99"/>
    <mergeCell ref="B100:V101"/>
    <mergeCell ref="B102:V102"/>
    <mergeCell ref="B103:V10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A2:AE92"/>
  <sheetViews>
    <sheetView zoomScale="75" zoomScaleNormal="75" workbookViewId="0">
      <selection activeCell="B74" sqref="B74:V76"/>
    </sheetView>
  </sheetViews>
  <sheetFormatPr baseColWidth="10" defaultColWidth="11.44140625" defaultRowHeight="14.4" x14ac:dyDescent="0.3"/>
  <cols>
    <col min="1" max="1" width="5.6640625" style="6" customWidth="1"/>
    <col min="2" max="2" width="20.88671875" style="6" customWidth="1"/>
    <col min="3" max="3" width="28.6640625" style="6" bestFit="1" customWidth="1"/>
    <col min="4" max="4" width="12.44140625" style="6" bestFit="1" customWidth="1"/>
    <col min="5" max="5" width="17.44140625" style="6" bestFit="1" customWidth="1"/>
    <col min="6" max="6" width="9.5546875" style="6" bestFit="1" customWidth="1"/>
    <col min="7" max="7" width="15.33203125" style="6" bestFit="1" customWidth="1"/>
    <col min="8" max="8" width="11" style="6" bestFit="1" customWidth="1"/>
    <col min="9" max="9" width="16.44140625" style="6" bestFit="1" customWidth="1"/>
    <col min="10" max="10" width="11" style="6" bestFit="1" customWidth="1"/>
    <col min="11" max="11" width="16.44140625" style="6" bestFit="1" customWidth="1"/>
    <col min="12" max="12" width="9.5546875" style="6" bestFit="1" customWidth="1"/>
    <col min="13" max="13" width="14.5546875" style="6" bestFit="1" customWidth="1"/>
    <col min="14" max="14" width="12.5546875" style="11" bestFit="1" customWidth="1"/>
    <col min="15" max="15" width="18.109375" style="11" bestFit="1" customWidth="1"/>
    <col min="16" max="16" width="11.109375" style="6" bestFit="1" customWidth="1"/>
    <col min="17" max="17" width="17.44140625" style="6" bestFit="1" customWidth="1"/>
    <col min="18" max="18" width="8.6640625" style="6" bestFit="1" customWidth="1"/>
    <col min="19" max="19" width="14.33203125" style="6" bestFit="1" customWidth="1"/>
    <col min="20" max="20" width="11.44140625" style="6" bestFit="1" customWidth="1"/>
    <col min="21" max="21" width="16.44140625" style="6" customWidth="1"/>
    <col min="22" max="22" width="11.44140625" style="6" bestFit="1" customWidth="1"/>
    <col min="23" max="23" width="16" style="6" bestFit="1" customWidth="1"/>
    <col min="24" max="24" width="12.5546875" style="11" bestFit="1" customWidth="1"/>
    <col min="25" max="25" width="18.109375" style="11" bestFit="1" customWidth="1"/>
    <col min="26" max="16384" width="11.44140625" style="6"/>
  </cols>
  <sheetData>
    <row r="2" spans="2:25" x14ac:dyDescent="0.3">
      <c r="B2" s="7" t="s">
        <v>93</v>
      </c>
    </row>
    <row r="3" spans="2:25" ht="15.6" x14ac:dyDescent="0.3">
      <c r="B3" s="7" t="s">
        <v>45</v>
      </c>
      <c r="C3" s="10"/>
    </row>
    <row r="4" spans="2:25" x14ac:dyDescent="0.3">
      <c r="B4" s="157" t="s">
        <v>2</v>
      </c>
      <c r="C4" s="157" t="s">
        <v>29</v>
      </c>
      <c r="D4" s="159" t="s">
        <v>5</v>
      </c>
      <c r="E4" s="159"/>
      <c r="F4" s="161" t="s">
        <v>6</v>
      </c>
      <c r="G4" s="167"/>
      <c r="H4" s="159" t="s">
        <v>7</v>
      </c>
      <c r="I4" s="159"/>
      <c r="J4" s="153" t="s">
        <v>8</v>
      </c>
      <c r="K4" s="154"/>
      <c r="L4" s="154"/>
      <c r="M4" s="154"/>
      <c r="N4" s="154"/>
      <c r="O4" s="155"/>
      <c r="P4" s="154" t="s">
        <v>9</v>
      </c>
      <c r="Q4" s="154"/>
      <c r="R4" s="153" t="s">
        <v>10</v>
      </c>
      <c r="S4" s="154"/>
      <c r="T4" s="154"/>
      <c r="U4" s="154"/>
      <c r="V4" s="154"/>
      <c r="W4" s="154"/>
      <c r="X4" s="154"/>
      <c r="Y4" s="155"/>
    </row>
    <row r="5" spans="2:25" x14ac:dyDescent="0.3">
      <c r="B5" s="157"/>
      <c r="C5" s="157"/>
      <c r="D5" s="160"/>
      <c r="E5" s="160"/>
      <c r="F5" s="161"/>
      <c r="G5" s="167"/>
      <c r="H5" s="160"/>
      <c r="I5" s="160"/>
      <c r="J5" s="168" t="s">
        <v>11</v>
      </c>
      <c r="K5" s="169"/>
      <c r="L5" s="169" t="s">
        <v>12</v>
      </c>
      <c r="M5" s="169"/>
      <c r="N5" s="170" t="s">
        <v>4</v>
      </c>
      <c r="O5" s="171"/>
      <c r="P5" s="169" t="s">
        <v>13</v>
      </c>
      <c r="Q5" s="169"/>
      <c r="R5" s="168" t="s">
        <v>14</v>
      </c>
      <c r="S5" s="169"/>
      <c r="T5" s="169" t="s">
        <v>15</v>
      </c>
      <c r="U5" s="169"/>
      <c r="V5" s="169" t="s">
        <v>16</v>
      </c>
      <c r="W5" s="169"/>
      <c r="X5" s="170" t="s">
        <v>4</v>
      </c>
      <c r="Y5" s="171"/>
    </row>
    <row r="6" spans="2:25" ht="30" customHeight="1" x14ac:dyDescent="0.3">
      <c r="B6" s="157"/>
      <c r="C6" s="157"/>
      <c r="D6" s="160"/>
      <c r="E6" s="160"/>
      <c r="F6" s="163"/>
      <c r="G6" s="164"/>
      <c r="H6" s="160"/>
      <c r="I6" s="160"/>
      <c r="J6" s="168"/>
      <c r="K6" s="169"/>
      <c r="L6" s="169"/>
      <c r="M6" s="169"/>
      <c r="N6" s="172"/>
      <c r="O6" s="173"/>
      <c r="P6" s="169"/>
      <c r="Q6" s="169"/>
      <c r="R6" s="168"/>
      <c r="S6" s="169"/>
      <c r="T6" s="169"/>
      <c r="U6" s="169"/>
      <c r="V6" s="169"/>
      <c r="W6" s="169"/>
      <c r="X6" s="172"/>
      <c r="Y6" s="173"/>
    </row>
    <row r="7" spans="2:25" x14ac:dyDescent="0.3">
      <c r="B7" s="158"/>
      <c r="C7" s="158"/>
      <c r="D7" s="14" t="s">
        <v>17</v>
      </c>
      <c r="E7" s="14" t="s">
        <v>18</v>
      </c>
      <c r="F7" s="15" t="s">
        <v>17</v>
      </c>
      <c r="G7" s="16" t="s">
        <v>18</v>
      </c>
      <c r="H7" s="14" t="s">
        <v>17</v>
      </c>
      <c r="I7" s="14" t="s">
        <v>18</v>
      </c>
      <c r="J7" s="15" t="s">
        <v>17</v>
      </c>
      <c r="K7" s="14" t="s">
        <v>18</v>
      </c>
      <c r="L7" s="14" t="s">
        <v>17</v>
      </c>
      <c r="M7" s="14" t="s">
        <v>18</v>
      </c>
      <c r="N7" s="17" t="s">
        <v>17</v>
      </c>
      <c r="O7" s="18" t="s">
        <v>18</v>
      </c>
      <c r="P7" s="14" t="s">
        <v>17</v>
      </c>
      <c r="Q7" s="14" t="s">
        <v>18</v>
      </c>
      <c r="R7" s="15" t="s">
        <v>17</v>
      </c>
      <c r="S7" s="14" t="s">
        <v>18</v>
      </c>
      <c r="T7" s="14" t="s">
        <v>17</v>
      </c>
      <c r="U7" s="14" t="s">
        <v>18</v>
      </c>
      <c r="V7" s="14" t="s">
        <v>17</v>
      </c>
      <c r="W7" s="14" t="s">
        <v>18</v>
      </c>
      <c r="X7" s="17" t="s">
        <v>17</v>
      </c>
      <c r="Y7" s="18" t="s">
        <v>18</v>
      </c>
    </row>
    <row r="8" spans="2:25" x14ac:dyDescent="0.3">
      <c r="B8" s="185" t="s">
        <v>19</v>
      </c>
      <c r="C8" s="6" t="s">
        <v>30</v>
      </c>
      <c r="D8" s="30">
        <v>20457</v>
      </c>
      <c r="E8" s="30">
        <v>18235242</v>
      </c>
      <c r="F8" s="45" t="s">
        <v>122</v>
      </c>
      <c r="G8" s="29" t="s">
        <v>123</v>
      </c>
      <c r="H8" s="30">
        <v>248</v>
      </c>
      <c r="I8" s="30">
        <v>404304</v>
      </c>
      <c r="J8" s="45">
        <v>1623</v>
      </c>
      <c r="K8" s="31">
        <v>1853388</v>
      </c>
      <c r="L8" s="31" t="s">
        <v>122</v>
      </c>
      <c r="M8" s="31" t="s">
        <v>124</v>
      </c>
      <c r="N8" s="46">
        <v>1623</v>
      </c>
      <c r="O8" s="36">
        <v>1853388</v>
      </c>
      <c r="P8" s="30">
        <v>17783</v>
      </c>
      <c r="Q8" s="30">
        <v>15416102</v>
      </c>
      <c r="R8" s="45" t="s">
        <v>122</v>
      </c>
      <c r="S8" s="31" t="s">
        <v>123</v>
      </c>
      <c r="T8" s="31">
        <v>191</v>
      </c>
      <c r="U8" s="31">
        <v>102045</v>
      </c>
      <c r="V8" s="31">
        <v>612</v>
      </c>
      <c r="W8" s="31">
        <v>459402</v>
      </c>
      <c r="X8" s="46">
        <v>803</v>
      </c>
      <c r="Y8" s="36">
        <v>561448</v>
      </c>
    </row>
    <row r="9" spans="2:25" x14ac:dyDescent="0.3">
      <c r="B9" s="188"/>
      <c r="C9" s="6" t="s">
        <v>1</v>
      </c>
      <c r="D9" s="30">
        <v>3786</v>
      </c>
      <c r="E9" s="30">
        <v>14607149</v>
      </c>
      <c r="F9" s="45" t="s">
        <v>122</v>
      </c>
      <c r="G9" s="29" t="s">
        <v>123</v>
      </c>
      <c r="H9" s="30">
        <v>99</v>
      </c>
      <c r="I9" s="30">
        <v>596319</v>
      </c>
      <c r="J9" s="45">
        <v>438</v>
      </c>
      <c r="K9" s="31">
        <v>2383048</v>
      </c>
      <c r="L9" s="31" t="s">
        <v>122</v>
      </c>
      <c r="M9" s="31" t="s">
        <v>124</v>
      </c>
      <c r="N9" s="46">
        <v>438</v>
      </c>
      <c r="O9" s="36">
        <v>2383048</v>
      </c>
      <c r="P9" s="30">
        <v>3182</v>
      </c>
      <c r="Q9" s="30">
        <v>11363227</v>
      </c>
      <c r="R9" s="45" t="s">
        <v>122</v>
      </c>
      <c r="S9" s="31" t="s">
        <v>123</v>
      </c>
      <c r="T9" s="31">
        <v>12</v>
      </c>
      <c r="U9" s="31">
        <v>30361</v>
      </c>
      <c r="V9" s="31">
        <v>55</v>
      </c>
      <c r="W9" s="31">
        <v>234194</v>
      </c>
      <c r="X9" s="46">
        <v>67</v>
      </c>
      <c r="Y9" s="36">
        <v>264555</v>
      </c>
    </row>
    <row r="10" spans="2:25" x14ac:dyDescent="0.3">
      <c r="B10" s="188"/>
      <c r="C10" s="6" t="s">
        <v>31</v>
      </c>
      <c r="D10" s="30">
        <v>1075</v>
      </c>
      <c r="E10" s="30">
        <v>14870133</v>
      </c>
      <c r="F10" s="45" t="s">
        <v>122</v>
      </c>
      <c r="G10" s="29" t="s">
        <v>123</v>
      </c>
      <c r="H10" s="30">
        <v>51</v>
      </c>
      <c r="I10" s="30">
        <v>771514</v>
      </c>
      <c r="J10" s="45">
        <v>282</v>
      </c>
      <c r="K10" s="31">
        <v>4101603</v>
      </c>
      <c r="L10" s="31" t="s">
        <v>122</v>
      </c>
      <c r="M10" s="31" t="s">
        <v>124</v>
      </c>
      <c r="N10" s="46">
        <v>282</v>
      </c>
      <c r="O10" s="36">
        <v>4101603</v>
      </c>
      <c r="P10" s="30">
        <v>715</v>
      </c>
      <c r="Q10" s="30">
        <v>9357829</v>
      </c>
      <c r="R10" s="45" t="s">
        <v>122</v>
      </c>
      <c r="S10" s="31" t="s">
        <v>123</v>
      </c>
      <c r="T10" s="31">
        <v>4</v>
      </c>
      <c r="U10" s="31">
        <v>60500</v>
      </c>
      <c r="V10" s="31">
        <v>23</v>
      </c>
      <c r="W10" s="31">
        <v>578686</v>
      </c>
      <c r="X10" s="46">
        <v>27</v>
      </c>
      <c r="Y10" s="36">
        <v>639186</v>
      </c>
    </row>
    <row r="11" spans="2:25" x14ac:dyDescent="0.3">
      <c r="B11" s="188"/>
      <c r="C11" s="6" t="s">
        <v>32</v>
      </c>
      <c r="D11" s="30">
        <v>137</v>
      </c>
      <c r="E11" s="30">
        <v>5017138</v>
      </c>
      <c r="F11" s="45" t="s">
        <v>122</v>
      </c>
      <c r="G11" s="29" t="s">
        <v>123</v>
      </c>
      <c r="H11" s="30">
        <v>9</v>
      </c>
      <c r="I11" s="30">
        <v>568603</v>
      </c>
      <c r="J11" s="45">
        <v>40</v>
      </c>
      <c r="K11" s="31">
        <v>1268619</v>
      </c>
      <c r="L11" s="31" t="s">
        <v>122</v>
      </c>
      <c r="M11" s="31" t="s">
        <v>124</v>
      </c>
      <c r="N11" s="46">
        <v>40</v>
      </c>
      <c r="O11" s="36">
        <v>1268619</v>
      </c>
      <c r="P11" s="30">
        <v>85</v>
      </c>
      <c r="Q11" s="30">
        <v>3128148</v>
      </c>
      <c r="R11" s="45">
        <v>1</v>
      </c>
      <c r="S11" s="31">
        <v>33611</v>
      </c>
      <c r="T11" s="31" t="s">
        <v>122</v>
      </c>
      <c r="U11" s="31" t="s">
        <v>124</v>
      </c>
      <c r="V11" s="31">
        <v>2</v>
      </c>
      <c r="W11" s="31">
        <v>18157</v>
      </c>
      <c r="X11" s="46">
        <v>3</v>
      </c>
      <c r="Y11" s="36">
        <v>51768</v>
      </c>
    </row>
    <row r="12" spans="2:25" x14ac:dyDescent="0.3">
      <c r="B12" s="185" t="s">
        <v>20</v>
      </c>
      <c r="C12" s="12" t="s">
        <v>30</v>
      </c>
      <c r="D12" s="33">
        <v>228</v>
      </c>
      <c r="E12" s="33">
        <v>804138</v>
      </c>
      <c r="F12" s="47" t="s">
        <v>122</v>
      </c>
      <c r="G12" s="32" t="s">
        <v>123</v>
      </c>
      <c r="H12" s="33">
        <v>52</v>
      </c>
      <c r="I12" s="33">
        <v>329821</v>
      </c>
      <c r="J12" s="47">
        <v>41</v>
      </c>
      <c r="K12" s="33">
        <v>115253</v>
      </c>
      <c r="L12" s="33" t="s">
        <v>122</v>
      </c>
      <c r="M12" s="33" t="s">
        <v>124</v>
      </c>
      <c r="N12" s="48">
        <v>41</v>
      </c>
      <c r="O12" s="37">
        <v>115253</v>
      </c>
      <c r="P12" s="33">
        <v>107</v>
      </c>
      <c r="Q12" s="33">
        <v>262599</v>
      </c>
      <c r="R12" s="47" t="s">
        <v>122</v>
      </c>
      <c r="S12" s="33" t="s">
        <v>123</v>
      </c>
      <c r="T12" s="33">
        <v>3</v>
      </c>
      <c r="U12" s="33">
        <v>23763</v>
      </c>
      <c r="V12" s="33">
        <v>25</v>
      </c>
      <c r="W12" s="33">
        <v>72701</v>
      </c>
      <c r="X12" s="48">
        <v>28</v>
      </c>
      <c r="Y12" s="37">
        <v>96464</v>
      </c>
    </row>
    <row r="13" spans="2:25" x14ac:dyDescent="0.3">
      <c r="B13" s="186"/>
      <c r="C13" s="27" t="s">
        <v>1</v>
      </c>
      <c r="D13" s="31">
        <v>369</v>
      </c>
      <c r="E13" s="31">
        <v>1711216</v>
      </c>
      <c r="F13" s="45" t="s">
        <v>122</v>
      </c>
      <c r="G13" s="29" t="s">
        <v>123</v>
      </c>
      <c r="H13" s="31">
        <v>76</v>
      </c>
      <c r="I13" s="31">
        <v>396244</v>
      </c>
      <c r="J13" s="45">
        <v>82</v>
      </c>
      <c r="K13" s="31">
        <v>369238</v>
      </c>
      <c r="L13" s="31" t="s">
        <v>122</v>
      </c>
      <c r="M13" s="31" t="s">
        <v>124</v>
      </c>
      <c r="N13" s="46">
        <v>82</v>
      </c>
      <c r="O13" s="36">
        <v>369238</v>
      </c>
      <c r="P13" s="31">
        <v>170</v>
      </c>
      <c r="Q13" s="31">
        <v>735630</v>
      </c>
      <c r="R13" s="45" t="s">
        <v>122</v>
      </c>
      <c r="S13" s="31" t="s">
        <v>123</v>
      </c>
      <c r="T13" s="31">
        <v>2</v>
      </c>
      <c r="U13" s="31">
        <v>24570</v>
      </c>
      <c r="V13" s="31">
        <v>39</v>
      </c>
      <c r="W13" s="31">
        <v>185534</v>
      </c>
      <c r="X13" s="46">
        <v>41</v>
      </c>
      <c r="Y13" s="36">
        <v>210104</v>
      </c>
    </row>
    <row r="14" spans="2:25" x14ac:dyDescent="0.3">
      <c r="B14" s="186"/>
      <c r="C14" s="27" t="s">
        <v>31</v>
      </c>
      <c r="D14" s="31">
        <v>381</v>
      </c>
      <c r="E14" s="31">
        <v>3185325</v>
      </c>
      <c r="F14" s="45" t="s">
        <v>122</v>
      </c>
      <c r="G14" s="29" t="s">
        <v>123</v>
      </c>
      <c r="H14" s="31">
        <v>85</v>
      </c>
      <c r="I14" s="31">
        <v>1088896</v>
      </c>
      <c r="J14" s="45">
        <v>63</v>
      </c>
      <c r="K14" s="31">
        <v>547797</v>
      </c>
      <c r="L14" s="31" t="s">
        <v>122</v>
      </c>
      <c r="M14" s="31" t="s">
        <v>124</v>
      </c>
      <c r="N14" s="46">
        <v>63</v>
      </c>
      <c r="O14" s="36">
        <v>547797</v>
      </c>
      <c r="P14" s="31">
        <v>210</v>
      </c>
      <c r="Q14" s="31">
        <v>1323234</v>
      </c>
      <c r="R14" s="45" t="s">
        <v>122</v>
      </c>
      <c r="S14" s="31" t="s">
        <v>123</v>
      </c>
      <c r="T14" s="31" t="s">
        <v>122</v>
      </c>
      <c r="U14" s="31" t="s">
        <v>124</v>
      </c>
      <c r="V14" s="31">
        <v>23</v>
      </c>
      <c r="W14" s="31">
        <v>225398</v>
      </c>
      <c r="X14" s="46">
        <v>23</v>
      </c>
      <c r="Y14" s="36">
        <v>225398</v>
      </c>
    </row>
    <row r="15" spans="2:25" x14ac:dyDescent="0.3">
      <c r="B15" s="187"/>
      <c r="C15" s="13" t="s">
        <v>32</v>
      </c>
      <c r="D15" s="35">
        <v>30</v>
      </c>
      <c r="E15" s="35">
        <v>514388</v>
      </c>
      <c r="F15" s="49" t="s">
        <v>122</v>
      </c>
      <c r="G15" s="34" t="s">
        <v>123</v>
      </c>
      <c r="H15" s="35">
        <v>5</v>
      </c>
      <c r="I15" s="35">
        <v>34082</v>
      </c>
      <c r="J15" s="49">
        <v>6</v>
      </c>
      <c r="K15" s="35">
        <v>150579</v>
      </c>
      <c r="L15" s="35" t="s">
        <v>122</v>
      </c>
      <c r="M15" s="35" t="s">
        <v>124</v>
      </c>
      <c r="N15" s="50">
        <v>6</v>
      </c>
      <c r="O15" s="38">
        <v>150579</v>
      </c>
      <c r="P15" s="35">
        <v>17</v>
      </c>
      <c r="Q15" s="35">
        <v>294435</v>
      </c>
      <c r="R15" s="49" t="s">
        <v>122</v>
      </c>
      <c r="S15" s="35" t="s">
        <v>123</v>
      </c>
      <c r="T15" s="35" t="s">
        <v>122</v>
      </c>
      <c r="U15" s="35" t="s">
        <v>124</v>
      </c>
      <c r="V15" s="35">
        <v>2</v>
      </c>
      <c r="W15" s="35">
        <v>35292</v>
      </c>
      <c r="X15" s="50">
        <v>2</v>
      </c>
      <c r="Y15" s="38">
        <v>35292</v>
      </c>
    </row>
    <row r="16" spans="2:25" x14ac:dyDescent="0.3">
      <c r="B16" s="188" t="s">
        <v>56</v>
      </c>
      <c r="C16" s="6" t="s">
        <v>30</v>
      </c>
      <c r="D16" s="30">
        <v>136357</v>
      </c>
      <c r="E16" s="30">
        <v>53029914</v>
      </c>
      <c r="F16" s="45" t="s">
        <v>122</v>
      </c>
      <c r="G16" s="29" t="s">
        <v>123</v>
      </c>
      <c r="H16" s="30">
        <v>19727</v>
      </c>
      <c r="I16" s="30">
        <v>14543753</v>
      </c>
      <c r="J16" s="45">
        <v>4642</v>
      </c>
      <c r="K16" s="31">
        <v>2859820</v>
      </c>
      <c r="L16" s="31">
        <v>2677</v>
      </c>
      <c r="M16" s="31">
        <v>2281901</v>
      </c>
      <c r="N16" s="46">
        <v>7319</v>
      </c>
      <c r="O16" s="36">
        <v>5141721</v>
      </c>
      <c r="P16" s="30">
        <v>89023</v>
      </c>
      <c r="Q16" s="30">
        <v>20990342</v>
      </c>
      <c r="R16" s="45">
        <v>5060</v>
      </c>
      <c r="S16" s="31">
        <v>4017616</v>
      </c>
      <c r="T16" s="31">
        <v>6238</v>
      </c>
      <c r="U16" s="31">
        <v>2471077</v>
      </c>
      <c r="V16" s="31">
        <v>8990</v>
      </c>
      <c r="W16" s="31">
        <v>5865405</v>
      </c>
      <c r="X16" s="46">
        <v>20288</v>
      </c>
      <c r="Y16" s="36">
        <v>12354098</v>
      </c>
    </row>
    <row r="17" spans="2:25" x14ac:dyDescent="0.3">
      <c r="B17" s="188"/>
      <c r="C17" s="6" t="s">
        <v>1</v>
      </c>
      <c r="D17" s="30">
        <v>3032</v>
      </c>
      <c r="E17" s="30">
        <v>9341632</v>
      </c>
      <c r="F17" s="45" t="s">
        <v>122</v>
      </c>
      <c r="G17" s="29" t="s">
        <v>123</v>
      </c>
      <c r="H17" s="30">
        <v>322</v>
      </c>
      <c r="I17" s="30">
        <v>1130273</v>
      </c>
      <c r="J17" s="45">
        <v>129</v>
      </c>
      <c r="K17" s="31">
        <v>451878</v>
      </c>
      <c r="L17" s="31">
        <v>402</v>
      </c>
      <c r="M17" s="31">
        <v>1979604</v>
      </c>
      <c r="N17" s="46">
        <v>531</v>
      </c>
      <c r="O17" s="36">
        <v>2431482</v>
      </c>
      <c r="P17" s="30">
        <v>1925</v>
      </c>
      <c r="Q17" s="30">
        <v>4589833</v>
      </c>
      <c r="R17" s="45">
        <v>74</v>
      </c>
      <c r="S17" s="31">
        <v>249305</v>
      </c>
      <c r="T17" s="31">
        <v>61</v>
      </c>
      <c r="U17" s="31">
        <v>177721</v>
      </c>
      <c r="V17" s="31">
        <v>119</v>
      </c>
      <c r="W17" s="31">
        <v>763018</v>
      </c>
      <c r="X17" s="46">
        <v>254</v>
      </c>
      <c r="Y17" s="36">
        <v>1190044</v>
      </c>
    </row>
    <row r="18" spans="2:25" x14ac:dyDescent="0.3">
      <c r="B18" s="188"/>
      <c r="C18" s="6" t="s">
        <v>31</v>
      </c>
      <c r="D18" s="30">
        <v>1650</v>
      </c>
      <c r="E18" s="30">
        <v>23990253</v>
      </c>
      <c r="F18" s="45" t="s">
        <v>122</v>
      </c>
      <c r="G18" s="29" t="s">
        <v>123</v>
      </c>
      <c r="H18" s="30">
        <v>63</v>
      </c>
      <c r="I18" s="30">
        <v>910948</v>
      </c>
      <c r="J18" s="45">
        <v>20</v>
      </c>
      <c r="K18" s="31">
        <v>264164</v>
      </c>
      <c r="L18" s="31">
        <v>597</v>
      </c>
      <c r="M18" s="31">
        <v>9959590</v>
      </c>
      <c r="N18" s="46">
        <v>617</v>
      </c>
      <c r="O18" s="36">
        <v>10223754</v>
      </c>
      <c r="P18" s="30">
        <v>832</v>
      </c>
      <c r="Q18" s="30">
        <v>10293506</v>
      </c>
      <c r="R18" s="45">
        <v>5</v>
      </c>
      <c r="S18" s="31">
        <v>23912</v>
      </c>
      <c r="T18" s="31">
        <v>24</v>
      </c>
      <c r="U18" s="31">
        <v>173757</v>
      </c>
      <c r="V18" s="31">
        <v>109</v>
      </c>
      <c r="W18" s="31">
        <v>2364377</v>
      </c>
      <c r="X18" s="46">
        <v>138</v>
      </c>
      <c r="Y18" s="36">
        <v>2562046</v>
      </c>
    </row>
    <row r="19" spans="2:25" x14ac:dyDescent="0.3">
      <c r="B19" s="188"/>
      <c r="C19" s="6" t="s">
        <v>32</v>
      </c>
      <c r="D19" s="30">
        <v>333</v>
      </c>
      <c r="E19" s="30">
        <v>12698527</v>
      </c>
      <c r="F19" s="45" t="s">
        <v>122</v>
      </c>
      <c r="G19" s="29" t="s">
        <v>123</v>
      </c>
      <c r="H19" s="30">
        <v>6</v>
      </c>
      <c r="I19" s="30">
        <v>128163</v>
      </c>
      <c r="J19" s="45">
        <v>2</v>
      </c>
      <c r="K19" s="31">
        <v>94590</v>
      </c>
      <c r="L19" s="31">
        <v>110</v>
      </c>
      <c r="M19" s="31">
        <v>4409877</v>
      </c>
      <c r="N19" s="46">
        <v>112</v>
      </c>
      <c r="O19" s="36">
        <v>4504467</v>
      </c>
      <c r="P19" s="30">
        <v>173</v>
      </c>
      <c r="Q19" s="30">
        <v>5838951</v>
      </c>
      <c r="R19" s="45">
        <v>1</v>
      </c>
      <c r="S19" s="31">
        <v>2126</v>
      </c>
      <c r="T19" s="31">
        <v>16</v>
      </c>
      <c r="U19" s="31">
        <v>1066643</v>
      </c>
      <c r="V19" s="31">
        <v>25</v>
      </c>
      <c r="W19" s="31">
        <v>1158178</v>
      </c>
      <c r="X19" s="46">
        <v>42</v>
      </c>
      <c r="Y19" s="36">
        <v>2226946</v>
      </c>
    </row>
    <row r="20" spans="2:25" x14ac:dyDescent="0.3">
      <c r="B20" s="185" t="s">
        <v>21</v>
      </c>
      <c r="C20" s="12" t="s">
        <v>30</v>
      </c>
      <c r="D20" s="33">
        <v>2021</v>
      </c>
      <c r="E20" s="33">
        <v>2231014</v>
      </c>
      <c r="F20" s="47">
        <v>679</v>
      </c>
      <c r="G20" s="32">
        <v>641008</v>
      </c>
      <c r="H20" s="33">
        <v>56</v>
      </c>
      <c r="I20" s="33">
        <v>67858</v>
      </c>
      <c r="J20" s="47">
        <v>93</v>
      </c>
      <c r="K20" s="33">
        <v>106457</v>
      </c>
      <c r="L20" s="33">
        <v>1</v>
      </c>
      <c r="M20" s="33">
        <v>6722</v>
      </c>
      <c r="N20" s="48">
        <v>94</v>
      </c>
      <c r="O20" s="37">
        <v>113179</v>
      </c>
      <c r="P20" s="33">
        <v>1190</v>
      </c>
      <c r="Q20" s="33">
        <v>1390147</v>
      </c>
      <c r="R20" s="47" t="s">
        <v>122</v>
      </c>
      <c r="S20" s="33" t="s">
        <v>123</v>
      </c>
      <c r="T20" s="33">
        <v>2</v>
      </c>
      <c r="U20" s="33">
        <v>18822</v>
      </c>
      <c r="V20" s="33" t="s">
        <v>122</v>
      </c>
      <c r="W20" s="33" t="s">
        <v>124</v>
      </c>
      <c r="X20" s="48">
        <v>2</v>
      </c>
      <c r="Y20" s="37">
        <v>18822</v>
      </c>
    </row>
    <row r="21" spans="2:25" x14ac:dyDescent="0.3">
      <c r="B21" s="186"/>
      <c r="C21" s="27" t="s">
        <v>1</v>
      </c>
      <c r="D21" s="31">
        <v>1102</v>
      </c>
      <c r="E21" s="31">
        <v>4431154</v>
      </c>
      <c r="F21" s="45">
        <v>57</v>
      </c>
      <c r="G21" s="29">
        <v>453646</v>
      </c>
      <c r="H21" s="31">
        <v>32</v>
      </c>
      <c r="I21" s="31">
        <v>99141</v>
      </c>
      <c r="J21" s="45">
        <v>67</v>
      </c>
      <c r="K21" s="31">
        <v>307516</v>
      </c>
      <c r="L21" s="31">
        <v>1</v>
      </c>
      <c r="M21" s="31">
        <v>13445</v>
      </c>
      <c r="N21" s="46">
        <v>68</v>
      </c>
      <c r="O21" s="36">
        <v>320960</v>
      </c>
      <c r="P21" s="31">
        <v>940</v>
      </c>
      <c r="Q21" s="31">
        <v>3520098</v>
      </c>
      <c r="R21" s="45" t="s">
        <v>122</v>
      </c>
      <c r="S21" s="31" t="s">
        <v>123</v>
      </c>
      <c r="T21" s="31">
        <v>5</v>
      </c>
      <c r="U21" s="31">
        <v>37309</v>
      </c>
      <c r="V21" s="31" t="s">
        <v>122</v>
      </c>
      <c r="W21" s="31" t="s">
        <v>124</v>
      </c>
      <c r="X21" s="46">
        <v>5</v>
      </c>
      <c r="Y21" s="36">
        <v>37309</v>
      </c>
    </row>
    <row r="22" spans="2:25" x14ac:dyDescent="0.3">
      <c r="B22" s="186"/>
      <c r="C22" s="27" t="s">
        <v>31</v>
      </c>
      <c r="D22" s="31">
        <v>700</v>
      </c>
      <c r="E22" s="31">
        <v>8812122</v>
      </c>
      <c r="F22" s="45">
        <v>26</v>
      </c>
      <c r="G22" s="29">
        <v>410730</v>
      </c>
      <c r="H22" s="31">
        <v>18</v>
      </c>
      <c r="I22" s="31">
        <v>182828</v>
      </c>
      <c r="J22" s="45">
        <v>45</v>
      </c>
      <c r="K22" s="31">
        <v>664179</v>
      </c>
      <c r="L22" s="31" t="s">
        <v>122</v>
      </c>
      <c r="M22" s="31" t="s">
        <v>124</v>
      </c>
      <c r="N22" s="46">
        <v>45</v>
      </c>
      <c r="O22" s="36">
        <v>664179</v>
      </c>
      <c r="P22" s="31">
        <v>576</v>
      </c>
      <c r="Q22" s="31">
        <v>6896958</v>
      </c>
      <c r="R22" s="45" t="s">
        <v>122</v>
      </c>
      <c r="S22" s="31" t="s">
        <v>123</v>
      </c>
      <c r="T22" s="31">
        <v>35</v>
      </c>
      <c r="U22" s="31">
        <v>657427</v>
      </c>
      <c r="V22" s="31" t="s">
        <v>122</v>
      </c>
      <c r="W22" s="31" t="s">
        <v>124</v>
      </c>
      <c r="X22" s="46">
        <v>35</v>
      </c>
      <c r="Y22" s="36">
        <v>657427</v>
      </c>
    </row>
    <row r="23" spans="2:25" x14ac:dyDescent="0.3">
      <c r="B23" s="187"/>
      <c r="C23" s="13" t="s">
        <v>32</v>
      </c>
      <c r="D23" s="35">
        <v>117</v>
      </c>
      <c r="E23" s="35">
        <v>3790619</v>
      </c>
      <c r="F23" s="49">
        <v>4</v>
      </c>
      <c r="G23" s="34">
        <v>77306</v>
      </c>
      <c r="H23" s="35">
        <v>1</v>
      </c>
      <c r="I23" s="35">
        <v>47056</v>
      </c>
      <c r="J23" s="49">
        <v>12</v>
      </c>
      <c r="K23" s="35">
        <v>432517</v>
      </c>
      <c r="L23" s="35" t="s">
        <v>122</v>
      </c>
      <c r="M23" s="35" t="s">
        <v>124</v>
      </c>
      <c r="N23" s="50">
        <v>12</v>
      </c>
      <c r="O23" s="38">
        <v>432517</v>
      </c>
      <c r="P23" s="35">
        <v>92</v>
      </c>
      <c r="Q23" s="35">
        <v>2994895</v>
      </c>
      <c r="R23" s="49" t="s">
        <v>122</v>
      </c>
      <c r="S23" s="35" t="s">
        <v>123</v>
      </c>
      <c r="T23" s="35">
        <v>8</v>
      </c>
      <c r="U23" s="35">
        <v>238845</v>
      </c>
      <c r="V23" s="35" t="s">
        <v>122</v>
      </c>
      <c r="W23" s="35" t="s">
        <v>124</v>
      </c>
      <c r="X23" s="50">
        <v>8</v>
      </c>
      <c r="Y23" s="38">
        <v>238845</v>
      </c>
    </row>
    <row r="24" spans="2:25" x14ac:dyDescent="0.3">
      <c r="B24" s="188" t="s">
        <v>22</v>
      </c>
      <c r="C24" s="6" t="s">
        <v>30</v>
      </c>
      <c r="D24" s="30">
        <v>6696</v>
      </c>
      <c r="E24" s="30">
        <v>17312614</v>
      </c>
      <c r="F24" s="45" t="s">
        <v>122</v>
      </c>
      <c r="G24" s="29" t="s">
        <v>123</v>
      </c>
      <c r="H24" s="30">
        <v>186</v>
      </c>
      <c r="I24" s="30">
        <v>2177879</v>
      </c>
      <c r="J24" s="45">
        <v>775</v>
      </c>
      <c r="K24" s="31">
        <v>9912860</v>
      </c>
      <c r="L24" s="31" t="s">
        <v>122</v>
      </c>
      <c r="M24" s="31" t="s">
        <v>124</v>
      </c>
      <c r="N24" s="46">
        <v>775</v>
      </c>
      <c r="O24" s="36">
        <v>9912860</v>
      </c>
      <c r="P24" s="30">
        <v>5636</v>
      </c>
      <c r="Q24" s="30">
        <v>4333885</v>
      </c>
      <c r="R24" s="45" t="s">
        <v>122</v>
      </c>
      <c r="S24" s="31" t="s">
        <v>123</v>
      </c>
      <c r="T24" s="31" t="s">
        <v>122</v>
      </c>
      <c r="U24" s="31" t="s">
        <v>124</v>
      </c>
      <c r="V24" s="31">
        <v>99</v>
      </c>
      <c r="W24" s="31">
        <v>887990</v>
      </c>
      <c r="X24" s="46">
        <v>99</v>
      </c>
      <c r="Y24" s="36">
        <v>887990</v>
      </c>
    </row>
    <row r="25" spans="2:25" x14ac:dyDescent="0.3">
      <c r="B25" s="188"/>
      <c r="C25" s="6" t="s">
        <v>1</v>
      </c>
      <c r="D25" s="30">
        <v>1861</v>
      </c>
      <c r="E25" s="30">
        <v>22469292</v>
      </c>
      <c r="F25" s="45" t="s">
        <v>122</v>
      </c>
      <c r="G25" s="29" t="s">
        <v>123</v>
      </c>
      <c r="H25" s="30">
        <v>63</v>
      </c>
      <c r="I25" s="30">
        <v>2203394</v>
      </c>
      <c r="J25" s="45">
        <v>290</v>
      </c>
      <c r="K25" s="31">
        <v>13804080</v>
      </c>
      <c r="L25" s="31" t="s">
        <v>122</v>
      </c>
      <c r="M25" s="31" t="s">
        <v>124</v>
      </c>
      <c r="N25" s="46">
        <v>290</v>
      </c>
      <c r="O25" s="36">
        <v>13804080</v>
      </c>
      <c r="P25" s="30">
        <v>1492</v>
      </c>
      <c r="Q25" s="30">
        <v>5940259</v>
      </c>
      <c r="R25" s="45" t="s">
        <v>122</v>
      </c>
      <c r="S25" s="31" t="s">
        <v>123</v>
      </c>
      <c r="T25" s="31" t="s">
        <v>122</v>
      </c>
      <c r="U25" s="31" t="s">
        <v>124</v>
      </c>
      <c r="V25" s="31">
        <v>16</v>
      </c>
      <c r="W25" s="31">
        <v>521561</v>
      </c>
      <c r="X25" s="46">
        <v>16</v>
      </c>
      <c r="Y25" s="36">
        <v>521561</v>
      </c>
    </row>
    <row r="26" spans="2:25" x14ac:dyDescent="0.3">
      <c r="B26" s="188"/>
      <c r="C26" s="6" t="s">
        <v>31</v>
      </c>
      <c r="D26" s="30">
        <v>939</v>
      </c>
      <c r="E26" s="30">
        <v>16821638</v>
      </c>
      <c r="F26" s="45" t="s">
        <v>122</v>
      </c>
      <c r="G26" s="29" t="s">
        <v>123</v>
      </c>
      <c r="H26" s="30">
        <v>7</v>
      </c>
      <c r="I26" s="30">
        <v>453434</v>
      </c>
      <c r="J26" s="45">
        <v>85</v>
      </c>
      <c r="K26" s="31">
        <v>4964898</v>
      </c>
      <c r="L26" s="31" t="s">
        <v>122</v>
      </c>
      <c r="M26" s="31" t="s">
        <v>124</v>
      </c>
      <c r="N26" s="46">
        <v>85</v>
      </c>
      <c r="O26" s="36">
        <v>4964898</v>
      </c>
      <c r="P26" s="30">
        <v>844</v>
      </c>
      <c r="Q26" s="30">
        <v>11303060</v>
      </c>
      <c r="R26" s="45" t="s">
        <v>122</v>
      </c>
      <c r="S26" s="31" t="s">
        <v>123</v>
      </c>
      <c r="T26" s="31" t="s">
        <v>122</v>
      </c>
      <c r="U26" s="31" t="s">
        <v>124</v>
      </c>
      <c r="V26" s="31">
        <v>3</v>
      </c>
      <c r="W26" s="31">
        <v>100247</v>
      </c>
      <c r="X26" s="46">
        <v>3</v>
      </c>
      <c r="Y26" s="36">
        <v>100247</v>
      </c>
    </row>
    <row r="27" spans="2:25" x14ac:dyDescent="0.3">
      <c r="B27" s="188"/>
      <c r="C27" s="6" t="s">
        <v>32</v>
      </c>
      <c r="D27" s="30">
        <v>135</v>
      </c>
      <c r="E27" s="30">
        <v>4317479</v>
      </c>
      <c r="F27" s="45" t="s">
        <v>122</v>
      </c>
      <c r="G27" s="29" t="s">
        <v>123</v>
      </c>
      <c r="H27" s="30" t="s">
        <v>122</v>
      </c>
      <c r="I27" s="30" t="s">
        <v>124</v>
      </c>
      <c r="J27" s="45">
        <v>7</v>
      </c>
      <c r="K27" s="31">
        <v>278816</v>
      </c>
      <c r="L27" s="31" t="s">
        <v>122</v>
      </c>
      <c r="M27" s="31" t="s">
        <v>124</v>
      </c>
      <c r="N27" s="46">
        <v>7</v>
      </c>
      <c r="O27" s="36">
        <v>278816</v>
      </c>
      <c r="P27" s="30">
        <v>128</v>
      </c>
      <c r="Q27" s="30">
        <v>4038663</v>
      </c>
      <c r="R27" s="45" t="s">
        <v>122</v>
      </c>
      <c r="S27" s="31" t="s">
        <v>123</v>
      </c>
      <c r="T27" s="31" t="s">
        <v>122</v>
      </c>
      <c r="U27" s="31" t="s">
        <v>124</v>
      </c>
      <c r="V27" s="31" t="s">
        <v>122</v>
      </c>
      <c r="W27" s="31" t="s">
        <v>124</v>
      </c>
      <c r="X27" s="46" t="s">
        <v>126</v>
      </c>
      <c r="Y27" s="36" t="s">
        <v>127</v>
      </c>
    </row>
    <row r="28" spans="2:25" x14ac:dyDescent="0.3">
      <c r="B28" s="185" t="s">
        <v>23</v>
      </c>
      <c r="C28" s="12" t="s">
        <v>30</v>
      </c>
      <c r="D28" s="33">
        <v>1141</v>
      </c>
      <c r="E28" s="33">
        <v>4145308</v>
      </c>
      <c r="F28" s="47">
        <v>827</v>
      </c>
      <c r="G28" s="32">
        <v>2907595</v>
      </c>
      <c r="H28" s="33">
        <v>53</v>
      </c>
      <c r="I28" s="33">
        <v>177363</v>
      </c>
      <c r="J28" s="47">
        <v>21</v>
      </c>
      <c r="K28" s="33">
        <v>171033</v>
      </c>
      <c r="L28" s="33">
        <v>6</v>
      </c>
      <c r="M28" s="33">
        <v>37793</v>
      </c>
      <c r="N28" s="48">
        <v>27</v>
      </c>
      <c r="O28" s="37">
        <v>208827</v>
      </c>
      <c r="P28" s="33">
        <v>221</v>
      </c>
      <c r="Q28" s="33">
        <v>805358</v>
      </c>
      <c r="R28" s="47">
        <v>1</v>
      </c>
      <c r="S28" s="33">
        <v>1008</v>
      </c>
      <c r="T28" s="33">
        <v>2</v>
      </c>
      <c r="U28" s="33">
        <v>1926</v>
      </c>
      <c r="V28" s="33">
        <v>10</v>
      </c>
      <c r="W28" s="33">
        <v>43231</v>
      </c>
      <c r="X28" s="48">
        <v>13</v>
      </c>
      <c r="Y28" s="37">
        <v>46165</v>
      </c>
    </row>
    <row r="29" spans="2:25" x14ac:dyDescent="0.3">
      <c r="B29" s="186"/>
      <c r="C29" s="27" t="s">
        <v>1</v>
      </c>
      <c r="D29" s="31">
        <v>204</v>
      </c>
      <c r="E29" s="31">
        <v>1029281</v>
      </c>
      <c r="F29" s="45">
        <v>45</v>
      </c>
      <c r="G29" s="29">
        <v>354880</v>
      </c>
      <c r="H29" s="31">
        <v>12</v>
      </c>
      <c r="I29" s="31">
        <v>42792</v>
      </c>
      <c r="J29" s="45">
        <v>13</v>
      </c>
      <c r="K29" s="31">
        <v>101573</v>
      </c>
      <c r="L29" s="31" t="s">
        <v>122</v>
      </c>
      <c r="M29" s="31" t="s">
        <v>124</v>
      </c>
      <c r="N29" s="46">
        <v>13</v>
      </c>
      <c r="O29" s="36">
        <v>101573</v>
      </c>
      <c r="P29" s="31">
        <v>129</v>
      </c>
      <c r="Q29" s="31">
        <v>511636</v>
      </c>
      <c r="R29" s="45" t="s">
        <v>122</v>
      </c>
      <c r="S29" s="31" t="s">
        <v>123</v>
      </c>
      <c r="T29" s="31">
        <v>1</v>
      </c>
      <c r="U29" s="31">
        <v>774</v>
      </c>
      <c r="V29" s="31">
        <v>4</v>
      </c>
      <c r="W29" s="31">
        <v>17625</v>
      </c>
      <c r="X29" s="46">
        <v>5</v>
      </c>
      <c r="Y29" s="36">
        <v>18399</v>
      </c>
    </row>
    <row r="30" spans="2:25" x14ac:dyDescent="0.3">
      <c r="B30" s="186"/>
      <c r="C30" s="27" t="s">
        <v>31</v>
      </c>
      <c r="D30" s="31">
        <v>186</v>
      </c>
      <c r="E30" s="31">
        <v>2401295</v>
      </c>
      <c r="F30" s="45">
        <v>29</v>
      </c>
      <c r="G30" s="29">
        <v>374654</v>
      </c>
      <c r="H30" s="31">
        <v>3</v>
      </c>
      <c r="I30" s="31">
        <v>34708</v>
      </c>
      <c r="J30" s="45">
        <v>3</v>
      </c>
      <c r="K30" s="31">
        <v>16723</v>
      </c>
      <c r="L30" s="31" t="s">
        <v>122</v>
      </c>
      <c r="M30" s="31" t="s">
        <v>124</v>
      </c>
      <c r="N30" s="46">
        <v>3</v>
      </c>
      <c r="O30" s="36">
        <v>16723</v>
      </c>
      <c r="P30" s="31">
        <v>148</v>
      </c>
      <c r="Q30" s="31">
        <v>1893863</v>
      </c>
      <c r="R30" s="45" t="s">
        <v>122</v>
      </c>
      <c r="S30" s="31" t="s">
        <v>123</v>
      </c>
      <c r="T30" s="31" t="s">
        <v>122</v>
      </c>
      <c r="U30" s="31" t="s">
        <v>124</v>
      </c>
      <c r="V30" s="31">
        <v>3</v>
      </c>
      <c r="W30" s="31">
        <v>81347</v>
      </c>
      <c r="X30" s="46">
        <v>3</v>
      </c>
      <c r="Y30" s="36">
        <v>81347</v>
      </c>
    </row>
    <row r="31" spans="2:25" x14ac:dyDescent="0.3">
      <c r="B31" s="187"/>
      <c r="C31" s="13" t="s">
        <v>32</v>
      </c>
      <c r="D31" s="35">
        <v>27</v>
      </c>
      <c r="E31" s="35">
        <v>954927</v>
      </c>
      <c r="F31" s="49">
        <v>8</v>
      </c>
      <c r="G31" s="34">
        <v>51198</v>
      </c>
      <c r="H31" s="35" t="s">
        <v>122</v>
      </c>
      <c r="I31" s="35" t="s">
        <v>124</v>
      </c>
      <c r="J31" s="49" t="s">
        <v>122</v>
      </c>
      <c r="K31" s="35" t="s">
        <v>124</v>
      </c>
      <c r="L31" s="35" t="s">
        <v>122</v>
      </c>
      <c r="M31" s="35" t="s">
        <v>124</v>
      </c>
      <c r="N31" s="50" t="s">
        <v>126</v>
      </c>
      <c r="O31" s="38" t="s">
        <v>127</v>
      </c>
      <c r="P31" s="35">
        <v>19</v>
      </c>
      <c r="Q31" s="35">
        <v>903729</v>
      </c>
      <c r="R31" s="49" t="s">
        <v>122</v>
      </c>
      <c r="S31" s="35" t="s">
        <v>123</v>
      </c>
      <c r="T31" s="35" t="s">
        <v>122</v>
      </c>
      <c r="U31" s="35" t="s">
        <v>124</v>
      </c>
      <c r="V31" s="35" t="s">
        <v>122</v>
      </c>
      <c r="W31" s="35" t="s">
        <v>124</v>
      </c>
      <c r="X31" s="50" t="s">
        <v>126</v>
      </c>
      <c r="Y31" s="38" t="s">
        <v>127</v>
      </c>
    </row>
    <row r="32" spans="2:25" x14ac:dyDescent="0.3">
      <c r="B32" s="188" t="s">
        <v>24</v>
      </c>
      <c r="C32" s="6" t="s">
        <v>30</v>
      </c>
      <c r="D32" s="30">
        <v>13709</v>
      </c>
      <c r="E32" s="30">
        <v>15594380</v>
      </c>
      <c r="F32" s="45" t="s">
        <v>122</v>
      </c>
      <c r="G32" s="29" t="s">
        <v>123</v>
      </c>
      <c r="H32" s="30" t="s">
        <v>122</v>
      </c>
      <c r="I32" s="30" t="s">
        <v>124</v>
      </c>
      <c r="J32" s="45">
        <v>4112</v>
      </c>
      <c r="K32" s="31">
        <v>4595643</v>
      </c>
      <c r="L32" s="31" t="s">
        <v>122</v>
      </c>
      <c r="M32" s="31" t="s">
        <v>124</v>
      </c>
      <c r="N32" s="46">
        <v>4112</v>
      </c>
      <c r="O32" s="36">
        <v>4595643</v>
      </c>
      <c r="P32" s="30">
        <v>7840</v>
      </c>
      <c r="Q32" s="30">
        <v>8626565</v>
      </c>
      <c r="R32" s="45" t="s">
        <v>122</v>
      </c>
      <c r="S32" s="31" t="s">
        <v>123</v>
      </c>
      <c r="T32" s="31">
        <v>8</v>
      </c>
      <c r="U32" s="31">
        <v>14364</v>
      </c>
      <c r="V32" s="31">
        <v>1749</v>
      </c>
      <c r="W32" s="31">
        <v>2357810</v>
      </c>
      <c r="X32" s="46">
        <v>1757</v>
      </c>
      <c r="Y32" s="36">
        <v>2372173</v>
      </c>
    </row>
    <row r="33" spans="2:25" x14ac:dyDescent="0.3">
      <c r="B33" s="188"/>
      <c r="C33" s="6" t="s">
        <v>1</v>
      </c>
      <c r="D33" s="30">
        <v>2576</v>
      </c>
      <c r="E33" s="30">
        <v>12699100</v>
      </c>
      <c r="F33" s="45" t="s">
        <v>122</v>
      </c>
      <c r="G33" s="29" t="s">
        <v>123</v>
      </c>
      <c r="H33" s="30" t="s">
        <v>122</v>
      </c>
      <c r="I33" s="30" t="s">
        <v>124</v>
      </c>
      <c r="J33" s="45">
        <v>897</v>
      </c>
      <c r="K33" s="31">
        <v>4055705</v>
      </c>
      <c r="L33" s="31" t="s">
        <v>122</v>
      </c>
      <c r="M33" s="31" t="s">
        <v>124</v>
      </c>
      <c r="N33" s="46">
        <v>897</v>
      </c>
      <c r="O33" s="36">
        <v>4055705</v>
      </c>
      <c r="P33" s="30">
        <v>1316</v>
      </c>
      <c r="Q33" s="30">
        <v>7144402</v>
      </c>
      <c r="R33" s="45" t="s">
        <v>122</v>
      </c>
      <c r="S33" s="31" t="s">
        <v>123</v>
      </c>
      <c r="T33" s="31">
        <v>6</v>
      </c>
      <c r="U33" s="31">
        <v>13434</v>
      </c>
      <c r="V33" s="31">
        <v>357</v>
      </c>
      <c r="W33" s="31">
        <v>1485559</v>
      </c>
      <c r="X33" s="46">
        <v>363</v>
      </c>
      <c r="Y33" s="36">
        <v>1498993</v>
      </c>
    </row>
    <row r="34" spans="2:25" x14ac:dyDescent="0.3">
      <c r="B34" s="188"/>
      <c r="C34" s="6" t="s">
        <v>31</v>
      </c>
      <c r="D34" s="30">
        <v>1165</v>
      </c>
      <c r="E34" s="30">
        <v>19588978</v>
      </c>
      <c r="F34" s="45" t="s">
        <v>122</v>
      </c>
      <c r="G34" s="29" t="s">
        <v>123</v>
      </c>
      <c r="H34" s="30" t="s">
        <v>122</v>
      </c>
      <c r="I34" s="30" t="s">
        <v>124</v>
      </c>
      <c r="J34" s="45">
        <v>538</v>
      </c>
      <c r="K34" s="31">
        <v>9342766</v>
      </c>
      <c r="L34" s="31" t="s">
        <v>122</v>
      </c>
      <c r="M34" s="31" t="s">
        <v>124</v>
      </c>
      <c r="N34" s="46">
        <v>538</v>
      </c>
      <c r="O34" s="36">
        <v>9342766</v>
      </c>
      <c r="P34" s="30">
        <v>529</v>
      </c>
      <c r="Q34" s="30">
        <v>9470145</v>
      </c>
      <c r="R34" s="45" t="s">
        <v>122</v>
      </c>
      <c r="S34" s="31" t="s">
        <v>123</v>
      </c>
      <c r="T34" s="31" t="s">
        <v>122</v>
      </c>
      <c r="U34" s="31" t="s">
        <v>124</v>
      </c>
      <c r="V34" s="31">
        <v>98</v>
      </c>
      <c r="W34" s="31">
        <v>776068</v>
      </c>
      <c r="X34" s="46">
        <v>98</v>
      </c>
      <c r="Y34" s="36">
        <v>776068</v>
      </c>
    </row>
    <row r="35" spans="2:25" x14ac:dyDescent="0.3">
      <c r="B35" s="188"/>
      <c r="C35" s="6" t="s">
        <v>32</v>
      </c>
      <c r="D35" s="30">
        <v>183</v>
      </c>
      <c r="E35" s="30">
        <v>6542941</v>
      </c>
      <c r="F35" s="45" t="s">
        <v>122</v>
      </c>
      <c r="G35" s="29" t="s">
        <v>123</v>
      </c>
      <c r="H35" s="30" t="s">
        <v>122</v>
      </c>
      <c r="I35" s="30" t="s">
        <v>124</v>
      </c>
      <c r="J35" s="45">
        <v>127</v>
      </c>
      <c r="K35" s="31">
        <v>4546228</v>
      </c>
      <c r="L35" s="31" t="s">
        <v>122</v>
      </c>
      <c r="M35" s="31" t="s">
        <v>124</v>
      </c>
      <c r="N35" s="46">
        <v>127</v>
      </c>
      <c r="O35" s="36">
        <v>4546228</v>
      </c>
      <c r="P35" s="30">
        <v>53</v>
      </c>
      <c r="Q35" s="30">
        <v>1978394</v>
      </c>
      <c r="R35" s="45" t="s">
        <v>122</v>
      </c>
      <c r="S35" s="31" t="s">
        <v>123</v>
      </c>
      <c r="T35" s="31" t="s">
        <v>122</v>
      </c>
      <c r="U35" s="31" t="s">
        <v>124</v>
      </c>
      <c r="V35" s="31">
        <v>3</v>
      </c>
      <c r="W35" s="31">
        <v>18318</v>
      </c>
      <c r="X35" s="46">
        <v>3</v>
      </c>
      <c r="Y35" s="36">
        <v>18318</v>
      </c>
    </row>
    <row r="36" spans="2:25" x14ac:dyDescent="0.3">
      <c r="B36" s="185" t="s">
        <v>25</v>
      </c>
      <c r="C36" s="12" t="s">
        <v>30</v>
      </c>
      <c r="D36" s="33">
        <v>8211</v>
      </c>
      <c r="E36" s="33">
        <v>8145445</v>
      </c>
      <c r="F36" s="47" t="s">
        <v>122</v>
      </c>
      <c r="G36" s="32" t="s">
        <v>123</v>
      </c>
      <c r="H36" s="33">
        <v>530</v>
      </c>
      <c r="I36" s="33">
        <v>498962</v>
      </c>
      <c r="J36" s="47">
        <v>1555</v>
      </c>
      <c r="K36" s="33">
        <v>1582197</v>
      </c>
      <c r="L36" s="33">
        <v>107</v>
      </c>
      <c r="M36" s="33">
        <v>120038</v>
      </c>
      <c r="N36" s="48">
        <v>1662</v>
      </c>
      <c r="O36" s="37">
        <v>1702235</v>
      </c>
      <c r="P36" s="33">
        <v>3772</v>
      </c>
      <c r="Q36" s="33">
        <v>3942170</v>
      </c>
      <c r="R36" s="47" t="s">
        <v>122</v>
      </c>
      <c r="S36" s="33" t="s">
        <v>123</v>
      </c>
      <c r="T36" s="33">
        <v>39</v>
      </c>
      <c r="U36" s="33">
        <v>54097</v>
      </c>
      <c r="V36" s="33">
        <v>2208</v>
      </c>
      <c r="W36" s="33">
        <v>1947981</v>
      </c>
      <c r="X36" s="48">
        <v>2247</v>
      </c>
      <c r="Y36" s="37">
        <v>2002078</v>
      </c>
    </row>
    <row r="37" spans="2:25" x14ac:dyDescent="0.3">
      <c r="B37" s="186"/>
      <c r="C37" s="27" t="s">
        <v>1</v>
      </c>
      <c r="D37" s="31">
        <v>2123</v>
      </c>
      <c r="E37" s="31">
        <v>7873757</v>
      </c>
      <c r="F37" s="45" t="s">
        <v>122</v>
      </c>
      <c r="G37" s="29" t="s">
        <v>123</v>
      </c>
      <c r="H37" s="31">
        <v>168</v>
      </c>
      <c r="I37" s="31">
        <v>645535</v>
      </c>
      <c r="J37" s="45">
        <v>247</v>
      </c>
      <c r="K37" s="31">
        <v>902659</v>
      </c>
      <c r="L37" s="31">
        <v>40</v>
      </c>
      <c r="M37" s="31">
        <v>155374</v>
      </c>
      <c r="N37" s="46">
        <v>287</v>
      </c>
      <c r="O37" s="36">
        <v>1058033</v>
      </c>
      <c r="P37" s="31">
        <v>1224</v>
      </c>
      <c r="Q37" s="31">
        <v>4337610</v>
      </c>
      <c r="R37" s="45" t="s">
        <v>122</v>
      </c>
      <c r="S37" s="31" t="s">
        <v>123</v>
      </c>
      <c r="T37" s="31">
        <v>12</v>
      </c>
      <c r="U37" s="31">
        <v>31158</v>
      </c>
      <c r="V37" s="31">
        <v>432</v>
      </c>
      <c r="W37" s="31">
        <v>1801421</v>
      </c>
      <c r="X37" s="46">
        <v>444</v>
      </c>
      <c r="Y37" s="36">
        <v>1832578</v>
      </c>
    </row>
    <row r="38" spans="2:25" x14ac:dyDescent="0.3">
      <c r="B38" s="186"/>
      <c r="C38" s="27" t="s">
        <v>31</v>
      </c>
      <c r="D38" s="31">
        <v>843</v>
      </c>
      <c r="E38" s="31">
        <v>9269239</v>
      </c>
      <c r="F38" s="45" t="s">
        <v>122</v>
      </c>
      <c r="G38" s="29" t="s">
        <v>123</v>
      </c>
      <c r="H38" s="31">
        <v>51</v>
      </c>
      <c r="I38" s="31">
        <v>435345</v>
      </c>
      <c r="J38" s="45">
        <v>80</v>
      </c>
      <c r="K38" s="31">
        <v>751360</v>
      </c>
      <c r="L38" s="31">
        <v>11</v>
      </c>
      <c r="M38" s="31">
        <v>77156</v>
      </c>
      <c r="N38" s="46">
        <v>91</v>
      </c>
      <c r="O38" s="36">
        <v>828516</v>
      </c>
      <c r="P38" s="31">
        <v>584</v>
      </c>
      <c r="Q38" s="31">
        <v>6835932</v>
      </c>
      <c r="R38" s="45" t="s">
        <v>122</v>
      </c>
      <c r="S38" s="31" t="s">
        <v>123</v>
      </c>
      <c r="T38" s="31" t="s">
        <v>122</v>
      </c>
      <c r="U38" s="31" t="s">
        <v>124</v>
      </c>
      <c r="V38" s="31">
        <v>117</v>
      </c>
      <c r="W38" s="31">
        <v>1169445</v>
      </c>
      <c r="X38" s="46">
        <v>117</v>
      </c>
      <c r="Y38" s="36">
        <v>1169445</v>
      </c>
    </row>
    <row r="39" spans="2:25" x14ac:dyDescent="0.3">
      <c r="B39" s="187"/>
      <c r="C39" s="13" t="s">
        <v>32</v>
      </c>
      <c r="D39" s="35">
        <v>45</v>
      </c>
      <c r="E39" s="35">
        <v>1766677</v>
      </c>
      <c r="F39" s="49" t="s">
        <v>122</v>
      </c>
      <c r="G39" s="34" t="s">
        <v>123</v>
      </c>
      <c r="H39" s="35" t="s">
        <v>122</v>
      </c>
      <c r="I39" s="35" t="s">
        <v>124</v>
      </c>
      <c r="J39" s="49">
        <v>6</v>
      </c>
      <c r="K39" s="35">
        <v>68903</v>
      </c>
      <c r="L39" s="35" t="s">
        <v>122</v>
      </c>
      <c r="M39" s="35" t="s">
        <v>124</v>
      </c>
      <c r="N39" s="50">
        <v>6</v>
      </c>
      <c r="O39" s="38">
        <v>68903</v>
      </c>
      <c r="P39" s="35">
        <v>38</v>
      </c>
      <c r="Q39" s="35">
        <v>1664163</v>
      </c>
      <c r="R39" s="49" t="s">
        <v>122</v>
      </c>
      <c r="S39" s="35" t="s">
        <v>123</v>
      </c>
      <c r="T39" s="35" t="s">
        <v>122</v>
      </c>
      <c r="U39" s="35" t="s">
        <v>124</v>
      </c>
      <c r="V39" s="35">
        <v>1</v>
      </c>
      <c r="W39" s="35">
        <v>33611</v>
      </c>
      <c r="X39" s="50">
        <v>1</v>
      </c>
      <c r="Y39" s="38">
        <v>33611</v>
      </c>
    </row>
    <row r="40" spans="2:25" x14ac:dyDescent="0.3">
      <c r="B40" s="188" t="s">
        <v>26</v>
      </c>
      <c r="C40" s="6" t="s">
        <v>30</v>
      </c>
      <c r="D40" s="30">
        <v>47</v>
      </c>
      <c r="E40" s="30">
        <v>147551</v>
      </c>
      <c r="F40" s="45">
        <v>5</v>
      </c>
      <c r="G40" s="29">
        <v>10880</v>
      </c>
      <c r="H40" s="30">
        <v>1</v>
      </c>
      <c r="I40" s="30">
        <v>26889</v>
      </c>
      <c r="J40" s="45">
        <v>7</v>
      </c>
      <c r="K40" s="31">
        <v>24078</v>
      </c>
      <c r="L40" s="31">
        <v>1</v>
      </c>
      <c r="M40" s="31">
        <v>840</v>
      </c>
      <c r="N40" s="46">
        <v>8</v>
      </c>
      <c r="O40" s="36">
        <v>24919</v>
      </c>
      <c r="P40" s="30">
        <v>20</v>
      </c>
      <c r="Q40" s="30">
        <v>50765</v>
      </c>
      <c r="R40" s="45">
        <v>5</v>
      </c>
      <c r="S40" s="31">
        <v>15310</v>
      </c>
      <c r="T40" s="31" t="s">
        <v>122</v>
      </c>
      <c r="U40" s="31" t="s">
        <v>124</v>
      </c>
      <c r="V40" s="31">
        <v>8</v>
      </c>
      <c r="W40" s="31">
        <v>18789</v>
      </c>
      <c r="X40" s="46">
        <v>13</v>
      </c>
      <c r="Y40" s="36">
        <v>34099</v>
      </c>
    </row>
    <row r="41" spans="2:25" x14ac:dyDescent="0.3">
      <c r="B41" s="188"/>
      <c r="C41" s="6" t="s">
        <v>1</v>
      </c>
      <c r="D41" s="30">
        <v>129</v>
      </c>
      <c r="E41" s="30">
        <v>759038</v>
      </c>
      <c r="F41" s="45">
        <v>12</v>
      </c>
      <c r="G41" s="29">
        <v>85810</v>
      </c>
      <c r="H41" s="30">
        <v>4</v>
      </c>
      <c r="I41" s="30">
        <v>7865</v>
      </c>
      <c r="J41" s="45">
        <v>19</v>
      </c>
      <c r="K41" s="31">
        <v>83081</v>
      </c>
      <c r="L41" s="31">
        <v>5</v>
      </c>
      <c r="M41" s="31">
        <v>87392</v>
      </c>
      <c r="N41" s="46">
        <v>24</v>
      </c>
      <c r="O41" s="36">
        <v>170473</v>
      </c>
      <c r="P41" s="30">
        <v>54</v>
      </c>
      <c r="Q41" s="30">
        <v>286558</v>
      </c>
      <c r="R41" s="45">
        <v>9</v>
      </c>
      <c r="S41" s="31">
        <v>66913</v>
      </c>
      <c r="T41" s="31" t="s">
        <v>122</v>
      </c>
      <c r="U41" s="31" t="s">
        <v>124</v>
      </c>
      <c r="V41" s="31">
        <v>26</v>
      </c>
      <c r="W41" s="31">
        <v>141420</v>
      </c>
      <c r="X41" s="46">
        <v>35</v>
      </c>
      <c r="Y41" s="36">
        <v>208333</v>
      </c>
    </row>
    <row r="42" spans="2:25" x14ac:dyDescent="0.3">
      <c r="B42" s="188"/>
      <c r="C42" s="6" t="s">
        <v>31</v>
      </c>
      <c r="D42" s="30">
        <v>164</v>
      </c>
      <c r="E42" s="30">
        <v>2023168</v>
      </c>
      <c r="F42" s="45">
        <v>11</v>
      </c>
      <c r="G42" s="29">
        <v>122749</v>
      </c>
      <c r="H42" s="30">
        <v>1</v>
      </c>
      <c r="I42" s="30">
        <v>7663</v>
      </c>
      <c r="J42" s="45">
        <v>41</v>
      </c>
      <c r="K42" s="31">
        <v>556743</v>
      </c>
      <c r="L42" s="31">
        <v>14</v>
      </c>
      <c r="M42" s="31">
        <v>189938</v>
      </c>
      <c r="N42" s="46">
        <v>55</v>
      </c>
      <c r="O42" s="36">
        <v>746682</v>
      </c>
      <c r="P42" s="30">
        <v>72</v>
      </c>
      <c r="Q42" s="30">
        <v>776887</v>
      </c>
      <c r="R42" s="45">
        <v>12</v>
      </c>
      <c r="S42" s="31">
        <v>224389</v>
      </c>
      <c r="T42" s="31" t="s">
        <v>122</v>
      </c>
      <c r="U42" s="31" t="s">
        <v>124</v>
      </c>
      <c r="V42" s="31">
        <v>13</v>
      </c>
      <c r="W42" s="31">
        <v>144798</v>
      </c>
      <c r="X42" s="46">
        <v>25</v>
      </c>
      <c r="Y42" s="36">
        <v>369187</v>
      </c>
    </row>
    <row r="43" spans="2:25" x14ac:dyDescent="0.3">
      <c r="B43" s="188"/>
      <c r="C43" s="6" t="s">
        <v>32</v>
      </c>
      <c r="D43" s="30">
        <v>22</v>
      </c>
      <c r="E43" s="30">
        <v>546083</v>
      </c>
      <c r="F43" s="45">
        <v>1</v>
      </c>
      <c r="G43" s="29">
        <v>25208</v>
      </c>
      <c r="H43" s="30" t="s">
        <v>122</v>
      </c>
      <c r="I43" s="30" t="s">
        <v>124</v>
      </c>
      <c r="J43" s="45">
        <v>8</v>
      </c>
      <c r="K43" s="31">
        <v>312331</v>
      </c>
      <c r="L43" s="31">
        <v>1</v>
      </c>
      <c r="M43" s="31">
        <v>34551</v>
      </c>
      <c r="N43" s="46">
        <v>9</v>
      </c>
      <c r="O43" s="36">
        <v>346882</v>
      </c>
      <c r="P43" s="30">
        <v>10</v>
      </c>
      <c r="Q43" s="30">
        <v>140381</v>
      </c>
      <c r="R43" s="45" t="s">
        <v>122</v>
      </c>
      <c r="S43" s="31" t="s">
        <v>123</v>
      </c>
      <c r="T43" s="31" t="s">
        <v>122</v>
      </c>
      <c r="U43" s="31" t="s">
        <v>124</v>
      </c>
      <c r="V43" s="31">
        <v>2</v>
      </c>
      <c r="W43" s="31">
        <v>33611</v>
      </c>
      <c r="X43" s="46">
        <v>2</v>
      </c>
      <c r="Y43" s="36">
        <v>33611</v>
      </c>
    </row>
    <row r="44" spans="2:25" x14ac:dyDescent="0.3">
      <c r="B44" s="185" t="s">
        <v>57</v>
      </c>
      <c r="C44" s="12" t="s">
        <v>30</v>
      </c>
      <c r="D44" s="33">
        <v>0</v>
      </c>
      <c r="E44" s="33">
        <v>0</v>
      </c>
      <c r="F44" s="47">
        <v>0</v>
      </c>
      <c r="G44" s="32">
        <v>0</v>
      </c>
      <c r="H44" s="33">
        <v>0</v>
      </c>
      <c r="I44" s="33">
        <v>0</v>
      </c>
      <c r="J44" s="47">
        <v>0</v>
      </c>
      <c r="K44" s="33">
        <v>0</v>
      </c>
      <c r="L44" s="33">
        <v>0</v>
      </c>
      <c r="M44" s="33">
        <v>0</v>
      </c>
      <c r="N44" s="48">
        <v>0</v>
      </c>
      <c r="O44" s="37">
        <v>0</v>
      </c>
      <c r="P44" s="33">
        <v>0</v>
      </c>
      <c r="Q44" s="33">
        <v>0</v>
      </c>
      <c r="R44" s="47">
        <v>0</v>
      </c>
      <c r="S44" s="33">
        <v>0</v>
      </c>
      <c r="T44" s="33">
        <v>0</v>
      </c>
      <c r="U44" s="33">
        <v>0</v>
      </c>
      <c r="V44" s="33">
        <v>0</v>
      </c>
      <c r="W44" s="33">
        <v>0</v>
      </c>
      <c r="X44" s="48">
        <v>0</v>
      </c>
      <c r="Y44" s="37">
        <v>0</v>
      </c>
    </row>
    <row r="45" spans="2:25" x14ac:dyDescent="0.3">
      <c r="B45" s="186"/>
      <c r="C45" s="27" t="s">
        <v>1</v>
      </c>
      <c r="D45" s="30">
        <v>0</v>
      </c>
      <c r="E45" s="30">
        <v>0</v>
      </c>
      <c r="F45" s="45">
        <v>0</v>
      </c>
      <c r="G45" s="29">
        <v>0</v>
      </c>
      <c r="H45" s="30">
        <v>0</v>
      </c>
      <c r="I45" s="30">
        <v>0</v>
      </c>
      <c r="J45" s="45">
        <v>0</v>
      </c>
      <c r="K45" s="30">
        <v>0</v>
      </c>
      <c r="L45" s="30">
        <v>0</v>
      </c>
      <c r="M45" s="30">
        <v>0</v>
      </c>
      <c r="N45" s="51">
        <v>0</v>
      </c>
      <c r="O45" s="36">
        <v>0</v>
      </c>
      <c r="P45" s="30">
        <v>0</v>
      </c>
      <c r="Q45" s="30">
        <v>0</v>
      </c>
      <c r="R45" s="45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51">
        <v>0</v>
      </c>
      <c r="Y45" s="36">
        <v>0</v>
      </c>
    </row>
    <row r="46" spans="2:25" x14ac:dyDescent="0.3">
      <c r="B46" s="186"/>
      <c r="C46" s="27" t="s">
        <v>31</v>
      </c>
      <c r="D46" s="30">
        <v>0</v>
      </c>
      <c r="E46" s="30">
        <v>0</v>
      </c>
      <c r="F46" s="45">
        <v>0</v>
      </c>
      <c r="G46" s="29">
        <v>0</v>
      </c>
      <c r="H46" s="30">
        <v>0</v>
      </c>
      <c r="I46" s="30">
        <v>0</v>
      </c>
      <c r="J46" s="45">
        <v>0</v>
      </c>
      <c r="K46" s="30">
        <v>0</v>
      </c>
      <c r="L46" s="30">
        <v>0</v>
      </c>
      <c r="M46" s="30">
        <v>0</v>
      </c>
      <c r="N46" s="51">
        <v>0</v>
      </c>
      <c r="O46" s="36">
        <v>0</v>
      </c>
      <c r="P46" s="30">
        <v>0</v>
      </c>
      <c r="Q46" s="30">
        <v>0</v>
      </c>
      <c r="R46" s="45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51">
        <v>0</v>
      </c>
      <c r="Y46" s="36">
        <v>0</v>
      </c>
    </row>
    <row r="47" spans="2:25" x14ac:dyDescent="0.3">
      <c r="B47" s="187"/>
      <c r="C47" s="13" t="s">
        <v>32</v>
      </c>
      <c r="D47" s="35">
        <v>0</v>
      </c>
      <c r="E47" s="35">
        <v>0</v>
      </c>
      <c r="F47" s="49">
        <v>0</v>
      </c>
      <c r="G47" s="34">
        <v>0</v>
      </c>
      <c r="H47" s="35">
        <v>0</v>
      </c>
      <c r="I47" s="35">
        <v>0</v>
      </c>
      <c r="J47" s="49">
        <v>0</v>
      </c>
      <c r="K47" s="35">
        <v>0</v>
      </c>
      <c r="L47" s="35">
        <v>0</v>
      </c>
      <c r="M47" s="35">
        <v>0</v>
      </c>
      <c r="N47" s="50">
        <v>0</v>
      </c>
      <c r="O47" s="38">
        <v>0</v>
      </c>
      <c r="P47" s="35">
        <v>0</v>
      </c>
      <c r="Q47" s="35">
        <v>0</v>
      </c>
      <c r="R47" s="49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50">
        <v>0</v>
      </c>
      <c r="Y47" s="38">
        <v>0</v>
      </c>
    </row>
    <row r="48" spans="2:25" x14ac:dyDescent="0.3">
      <c r="B48" s="185" t="s">
        <v>27</v>
      </c>
      <c r="C48" s="12" t="s">
        <v>30</v>
      </c>
      <c r="D48" s="31">
        <v>2</v>
      </c>
      <c r="E48" s="31">
        <v>11764</v>
      </c>
      <c r="F48" s="45" t="s">
        <v>122</v>
      </c>
      <c r="G48" s="29" t="s">
        <v>123</v>
      </c>
      <c r="H48" s="31" t="s">
        <v>122</v>
      </c>
      <c r="I48" s="31" t="s">
        <v>124</v>
      </c>
      <c r="J48" s="45" t="s">
        <v>122</v>
      </c>
      <c r="K48" s="31" t="s">
        <v>124</v>
      </c>
      <c r="L48" s="31" t="s">
        <v>122</v>
      </c>
      <c r="M48" s="31" t="s">
        <v>124</v>
      </c>
      <c r="N48" s="46" t="s">
        <v>126</v>
      </c>
      <c r="O48" s="36" t="s">
        <v>127</v>
      </c>
      <c r="P48" s="31">
        <v>2</v>
      </c>
      <c r="Q48" s="31">
        <v>11764</v>
      </c>
      <c r="R48" s="45" t="s">
        <v>122</v>
      </c>
      <c r="S48" s="31" t="s">
        <v>123</v>
      </c>
      <c r="T48" s="31" t="s">
        <v>122</v>
      </c>
      <c r="U48" s="31" t="s">
        <v>124</v>
      </c>
      <c r="V48" s="31" t="s">
        <v>122</v>
      </c>
      <c r="W48" s="31" t="s">
        <v>124</v>
      </c>
      <c r="X48" s="46" t="s">
        <v>126</v>
      </c>
      <c r="Y48" s="36" t="s">
        <v>127</v>
      </c>
    </row>
    <row r="49" spans="1:31" x14ac:dyDescent="0.3">
      <c r="B49" s="186"/>
      <c r="C49" s="27" t="s">
        <v>1</v>
      </c>
      <c r="D49" s="31">
        <v>26</v>
      </c>
      <c r="E49" s="31">
        <v>168945</v>
      </c>
      <c r="F49" s="45" t="s">
        <v>122</v>
      </c>
      <c r="G49" s="29" t="s">
        <v>123</v>
      </c>
      <c r="H49" s="31" t="s">
        <v>122</v>
      </c>
      <c r="I49" s="31" t="s">
        <v>124</v>
      </c>
      <c r="J49" s="45">
        <v>2</v>
      </c>
      <c r="K49" s="31">
        <v>6722</v>
      </c>
      <c r="L49" s="31">
        <v>1</v>
      </c>
      <c r="M49" s="31">
        <v>13915</v>
      </c>
      <c r="N49" s="46">
        <v>3</v>
      </c>
      <c r="O49" s="36">
        <v>20637</v>
      </c>
      <c r="P49" s="31">
        <v>23</v>
      </c>
      <c r="Q49" s="31">
        <v>148308</v>
      </c>
      <c r="R49" s="45" t="s">
        <v>122</v>
      </c>
      <c r="S49" s="31" t="s">
        <v>123</v>
      </c>
      <c r="T49" s="31" t="s">
        <v>122</v>
      </c>
      <c r="U49" s="31" t="s">
        <v>124</v>
      </c>
      <c r="V49" s="31" t="s">
        <v>122</v>
      </c>
      <c r="W49" s="31" t="s">
        <v>124</v>
      </c>
      <c r="X49" s="46" t="s">
        <v>126</v>
      </c>
      <c r="Y49" s="36" t="s">
        <v>127</v>
      </c>
    </row>
    <row r="50" spans="1:31" x14ac:dyDescent="0.3">
      <c r="B50" s="186"/>
      <c r="C50" s="27" t="s">
        <v>31</v>
      </c>
      <c r="D50" s="31">
        <v>77</v>
      </c>
      <c r="E50" s="31">
        <v>753655</v>
      </c>
      <c r="F50" s="45" t="s">
        <v>122</v>
      </c>
      <c r="G50" s="29" t="s">
        <v>123</v>
      </c>
      <c r="H50" s="31" t="s">
        <v>122</v>
      </c>
      <c r="I50" s="31" t="s">
        <v>124</v>
      </c>
      <c r="J50" s="45">
        <v>24</v>
      </c>
      <c r="K50" s="31">
        <v>214003</v>
      </c>
      <c r="L50" s="31">
        <v>3</v>
      </c>
      <c r="M50" s="31">
        <v>25141</v>
      </c>
      <c r="N50" s="46">
        <v>27</v>
      </c>
      <c r="O50" s="36">
        <v>239145</v>
      </c>
      <c r="P50" s="31">
        <v>49</v>
      </c>
      <c r="Q50" s="31">
        <v>509469</v>
      </c>
      <c r="R50" s="45" t="s">
        <v>122</v>
      </c>
      <c r="S50" s="31" t="s">
        <v>123</v>
      </c>
      <c r="T50" s="31" t="s">
        <v>122</v>
      </c>
      <c r="U50" s="31" t="s">
        <v>124</v>
      </c>
      <c r="V50" s="31">
        <v>1</v>
      </c>
      <c r="W50" s="31">
        <v>5042</v>
      </c>
      <c r="X50" s="46">
        <v>1</v>
      </c>
      <c r="Y50" s="36">
        <v>5042</v>
      </c>
    </row>
    <row r="51" spans="1:31" x14ac:dyDescent="0.3">
      <c r="B51" s="187"/>
      <c r="C51" s="13" t="s">
        <v>32</v>
      </c>
      <c r="D51" s="35">
        <v>7</v>
      </c>
      <c r="E51" s="35">
        <v>112598</v>
      </c>
      <c r="F51" s="49" t="s">
        <v>122</v>
      </c>
      <c r="G51" s="34" t="s">
        <v>123</v>
      </c>
      <c r="H51" s="35" t="s">
        <v>122</v>
      </c>
      <c r="I51" s="35" t="s">
        <v>124</v>
      </c>
      <c r="J51" s="49">
        <v>1</v>
      </c>
      <c r="K51" s="35">
        <v>6722</v>
      </c>
      <c r="L51" s="35" t="s">
        <v>122</v>
      </c>
      <c r="M51" s="35" t="s">
        <v>124</v>
      </c>
      <c r="N51" s="50">
        <v>1</v>
      </c>
      <c r="O51" s="38">
        <v>6722</v>
      </c>
      <c r="P51" s="35">
        <v>5</v>
      </c>
      <c r="Q51" s="35">
        <v>100834</v>
      </c>
      <c r="R51" s="49" t="s">
        <v>122</v>
      </c>
      <c r="S51" s="35" t="s">
        <v>123</v>
      </c>
      <c r="T51" s="35" t="s">
        <v>122</v>
      </c>
      <c r="U51" s="35" t="s">
        <v>124</v>
      </c>
      <c r="V51" s="35">
        <v>1</v>
      </c>
      <c r="W51" s="35">
        <v>5042</v>
      </c>
      <c r="X51" s="50">
        <v>1</v>
      </c>
      <c r="Y51" s="38">
        <v>5042</v>
      </c>
    </row>
    <row r="52" spans="1:31" x14ac:dyDescent="0.3">
      <c r="B52" s="188" t="s">
        <v>0</v>
      </c>
      <c r="C52" s="6" t="s">
        <v>30</v>
      </c>
      <c r="D52" s="31">
        <v>175</v>
      </c>
      <c r="E52" s="31">
        <v>66647</v>
      </c>
      <c r="F52" s="45" t="s">
        <v>122</v>
      </c>
      <c r="G52" s="29" t="s">
        <v>123</v>
      </c>
      <c r="H52" s="31" t="s">
        <v>122</v>
      </c>
      <c r="I52" s="31" t="s">
        <v>124</v>
      </c>
      <c r="J52" s="45">
        <v>10</v>
      </c>
      <c r="K52" s="31">
        <v>1430</v>
      </c>
      <c r="L52" s="31">
        <v>6</v>
      </c>
      <c r="M52" s="31">
        <v>714</v>
      </c>
      <c r="N52" s="46">
        <v>16</v>
      </c>
      <c r="O52" s="36">
        <v>2143</v>
      </c>
      <c r="P52" s="31">
        <v>123</v>
      </c>
      <c r="Q52" s="31">
        <v>44142</v>
      </c>
      <c r="R52" s="45">
        <v>9</v>
      </c>
      <c r="S52" s="31">
        <v>6533</v>
      </c>
      <c r="T52" s="31" t="s">
        <v>122</v>
      </c>
      <c r="U52" s="31" t="s">
        <v>124</v>
      </c>
      <c r="V52" s="31">
        <v>27</v>
      </c>
      <c r="W52" s="31">
        <v>13828</v>
      </c>
      <c r="X52" s="46">
        <v>36</v>
      </c>
      <c r="Y52" s="36">
        <v>20362</v>
      </c>
    </row>
    <row r="53" spans="1:31" x14ac:dyDescent="0.3">
      <c r="B53" s="188"/>
      <c r="C53" s="6" t="s">
        <v>1</v>
      </c>
      <c r="D53" s="31">
        <v>6</v>
      </c>
      <c r="E53" s="31">
        <v>21859</v>
      </c>
      <c r="F53" s="45">
        <v>1</v>
      </c>
      <c r="G53" s="29">
        <v>1445</v>
      </c>
      <c r="H53" s="31" t="s">
        <v>122</v>
      </c>
      <c r="I53" s="31" t="s">
        <v>124</v>
      </c>
      <c r="J53" s="45" t="s">
        <v>122</v>
      </c>
      <c r="K53" s="31" t="s">
        <v>124</v>
      </c>
      <c r="L53" s="31" t="s">
        <v>122</v>
      </c>
      <c r="M53" s="31" t="s">
        <v>124</v>
      </c>
      <c r="N53" s="46" t="s">
        <v>126</v>
      </c>
      <c r="O53" s="36" t="s">
        <v>127</v>
      </c>
      <c r="P53" s="31">
        <v>3</v>
      </c>
      <c r="Q53" s="31">
        <v>5366</v>
      </c>
      <c r="R53" s="45" t="s">
        <v>122</v>
      </c>
      <c r="S53" s="31" t="s">
        <v>123</v>
      </c>
      <c r="T53" s="31" t="s">
        <v>122</v>
      </c>
      <c r="U53" s="31" t="s">
        <v>124</v>
      </c>
      <c r="V53" s="31">
        <v>2</v>
      </c>
      <c r="W53" s="31">
        <v>15048</v>
      </c>
      <c r="X53" s="46">
        <v>2</v>
      </c>
      <c r="Y53" s="36">
        <v>15048</v>
      </c>
    </row>
    <row r="54" spans="1:31" x14ac:dyDescent="0.3">
      <c r="B54" s="126"/>
      <c r="C54" s="27" t="s">
        <v>31</v>
      </c>
      <c r="D54" s="31" t="s">
        <v>123</v>
      </c>
      <c r="E54" s="31" t="s">
        <v>125</v>
      </c>
      <c r="F54" s="45" t="s">
        <v>122</v>
      </c>
      <c r="G54" s="29" t="s">
        <v>123</v>
      </c>
      <c r="H54" s="31" t="s">
        <v>122</v>
      </c>
      <c r="I54" s="31" t="s">
        <v>124</v>
      </c>
      <c r="J54" s="45" t="s">
        <v>122</v>
      </c>
      <c r="K54" s="31" t="s">
        <v>124</v>
      </c>
      <c r="L54" s="31" t="s">
        <v>122</v>
      </c>
      <c r="M54" s="31" t="s">
        <v>124</v>
      </c>
      <c r="N54" s="46" t="s">
        <v>126</v>
      </c>
      <c r="O54" s="36" t="s">
        <v>127</v>
      </c>
      <c r="P54" s="31" t="s">
        <v>126</v>
      </c>
      <c r="Q54" s="31" t="s">
        <v>128</v>
      </c>
      <c r="R54" s="45" t="s">
        <v>122</v>
      </c>
      <c r="S54" s="31" t="s">
        <v>123</v>
      </c>
      <c r="T54" s="31" t="s">
        <v>122</v>
      </c>
      <c r="U54" s="31" t="s">
        <v>124</v>
      </c>
      <c r="V54" s="31" t="s">
        <v>122</v>
      </c>
      <c r="W54" s="31" t="s">
        <v>124</v>
      </c>
      <c r="X54" s="46" t="s">
        <v>126</v>
      </c>
      <c r="Y54" s="36" t="s">
        <v>127</v>
      </c>
    </row>
    <row r="55" spans="1:31" x14ac:dyDescent="0.3">
      <c r="B55" s="127"/>
      <c r="C55" s="13" t="s">
        <v>32</v>
      </c>
      <c r="D55" s="35" t="s">
        <v>123</v>
      </c>
      <c r="E55" s="35" t="s">
        <v>125</v>
      </c>
      <c r="F55" s="35" t="s">
        <v>122</v>
      </c>
      <c r="G55" s="35" t="s">
        <v>123</v>
      </c>
      <c r="H55" s="35" t="s">
        <v>122</v>
      </c>
      <c r="I55" s="35" t="s">
        <v>124</v>
      </c>
      <c r="J55" s="35" t="s">
        <v>122</v>
      </c>
      <c r="K55" s="35" t="s">
        <v>124</v>
      </c>
      <c r="L55" s="35" t="s">
        <v>122</v>
      </c>
      <c r="M55" s="35" t="s">
        <v>124</v>
      </c>
      <c r="N55" s="50" t="s">
        <v>126</v>
      </c>
      <c r="O55" s="50" t="s">
        <v>127</v>
      </c>
      <c r="P55" s="35" t="s">
        <v>126</v>
      </c>
      <c r="Q55" s="35" t="s">
        <v>128</v>
      </c>
      <c r="R55" s="35" t="s">
        <v>122</v>
      </c>
      <c r="S55" s="35" t="s">
        <v>123</v>
      </c>
      <c r="T55" s="35" t="s">
        <v>122</v>
      </c>
      <c r="U55" s="35" t="s">
        <v>124</v>
      </c>
      <c r="V55" s="35" t="s">
        <v>122</v>
      </c>
      <c r="W55" s="35" t="s">
        <v>124</v>
      </c>
      <c r="X55" s="50" t="s">
        <v>126</v>
      </c>
      <c r="Y55" s="50" t="s">
        <v>127</v>
      </c>
    </row>
    <row r="56" spans="1:31" x14ac:dyDescent="0.3">
      <c r="B56" s="188" t="s">
        <v>121</v>
      </c>
      <c r="C56" s="6" t="s">
        <v>30</v>
      </c>
      <c r="D56" s="30" t="s">
        <v>123</v>
      </c>
      <c r="E56" s="30" t="s">
        <v>125</v>
      </c>
      <c r="F56" s="45" t="s">
        <v>122</v>
      </c>
      <c r="G56" s="29" t="s">
        <v>123</v>
      </c>
      <c r="H56" s="30" t="s">
        <v>122</v>
      </c>
      <c r="I56" s="30" t="s">
        <v>124</v>
      </c>
      <c r="J56" s="45" t="s">
        <v>122</v>
      </c>
      <c r="K56" s="31" t="s">
        <v>124</v>
      </c>
      <c r="L56" s="31" t="s">
        <v>122</v>
      </c>
      <c r="M56" s="31" t="s">
        <v>124</v>
      </c>
      <c r="N56" s="46" t="s">
        <v>126</v>
      </c>
      <c r="O56" s="36" t="s">
        <v>127</v>
      </c>
      <c r="P56" s="30" t="s">
        <v>126</v>
      </c>
      <c r="Q56" s="30" t="s">
        <v>128</v>
      </c>
      <c r="R56" s="45" t="s">
        <v>122</v>
      </c>
      <c r="S56" s="31" t="s">
        <v>123</v>
      </c>
      <c r="T56" s="31" t="s">
        <v>122</v>
      </c>
      <c r="U56" s="31" t="s">
        <v>124</v>
      </c>
      <c r="V56" s="31" t="s">
        <v>122</v>
      </c>
      <c r="W56" s="31" t="s">
        <v>124</v>
      </c>
      <c r="X56" s="46" t="s">
        <v>126</v>
      </c>
      <c r="Y56" s="36" t="s">
        <v>127</v>
      </c>
    </row>
    <row r="57" spans="1:31" x14ac:dyDescent="0.3">
      <c r="B57" s="188"/>
      <c r="C57" s="6" t="s">
        <v>1</v>
      </c>
      <c r="D57" s="30" t="s">
        <v>123</v>
      </c>
      <c r="E57" s="30" t="s">
        <v>125</v>
      </c>
      <c r="F57" s="45" t="s">
        <v>122</v>
      </c>
      <c r="G57" s="29" t="s">
        <v>123</v>
      </c>
      <c r="H57" s="30" t="s">
        <v>122</v>
      </c>
      <c r="I57" s="30" t="s">
        <v>124</v>
      </c>
      <c r="J57" s="45" t="s">
        <v>122</v>
      </c>
      <c r="K57" s="31" t="s">
        <v>124</v>
      </c>
      <c r="L57" s="31" t="s">
        <v>122</v>
      </c>
      <c r="M57" s="31" t="s">
        <v>124</v>
      </c>
      <c r="N57" s="46" t="s">
        <v>126</v>
      </c>
      <c r="O57" s="36" t="s">
        <v>127</v>
      </c>
      <c r="P57" s="30" t="s">
        <v>126</v>
      </c>
      <c r="Q57" s="30" t="s">
        <v>128</v>
      </c>
      <c r="R57" s="45" t="s">
        <v>122</v>
      </c>
      <c r="S57" s="31" t="s">
        <v>123</v>
      </c>
      <c r="T57" s="31" t="s">
        <v>122</v>
      </c>
      <c r="U57" s="31" t="s">
        <v>124</v>
      </c>
      <c r="V57" s="31" t="s">
        <v>122</v>
      </c>
      <c r="W57" s="31" t="s">
        <v>124</v>
      </c>
      <c r="X57" s="46" t="s">
        <v>126</v>
      </c>
      <c r="Y57" s="36" t="s">
        <v>127</v>
      </c>
    </row>
    <row r="58" spans="1:31" x14ac:dyDescent="0.3">
      <c r="B58" s="43"/>
      <c r="C58" s="27" t="s">
        <v>31</v>
      </c>
      <c r="D58" s="30" t="s">
        <v>123</v>
      </c>
      <c r="E58" s="30" t="s">
        <v>125</v>
      </c>
      <c r="F58" s="45" t="s">
        <v>122</v>
      </c>
      <c r="G58" s="29" t="s">
        <v>123</v>
      </c>
      <c r="H58" s="30" t="s">
        <v>122</v>
      </c>
      <c r="I58" s="30" t="s">
        <v>124</v>
      </c>
      <c r="J58" s="45" t="s">
        <v>122</v>
      </c>
      <c r="K58" s="31" t="s">
        <v>124</v>
      </c>
      <c r="L58" s="31" t="s">
        <v>122</v>
      </c>
      <c r="M58" s="31" t="s">
        <v>124</v>
      </c>
      <c r="N58" s="46" t="s">
        <v>126</v>
      </c>
      <c r="O58" s="36" t="s">
        <v>127</v>
      </c>
      <c r="P58" s="30" t="s">
        <v>126</v>
      </c>
      <c r="Q58" s="30" t="s">
        <v>128</v>
      </c>
      <c r="R58" s="45" t="s">
        <v>122</v>
      </c>
      <c r="S58" s="31" t="s">
        <v>123</v>
      </c>
      <c r="T58" s="31" t="s">
        <v>122</v>
      </c>
      <c r="U58" s="31" t="s">
        <v>124</v>
      </c>
      <c r="V58" s="31" t="s">
        <v>122</v>
      </c>
      <c r="W58" s="31" t="s">
        <v>124</v>
      </c>
      <c r="X58" s="46" t="s">
        <v>126</v>
      </c>
      <c r="Y58" s="36" t="s">
        <v>127</v>
      </c>
    </row>
    <row r="59" spans="1:31" x14ac:dyDescent="0.3">
      <c r="B59" s="44"/>
      <c r="C59" s="13" t="s">
        <v>32</v>
      </c>
      <c r="D59" s="35" t="s">
        <v>123</v>
      </c>
      <c r="E59" s="35" t="s">
        <v>125</v>
      </c>
      <c r="F59" s="49" t="s">
        <v>122</v>
      </c>
      <c r="G59" s="34" t="s">
        <v>123</v>
      </c>
      <c r="H59" s="35" t="s">
        <v>122</v>
      </c>
      <c r="I59" s="35" t="s">
        <v>124</v>
      </c>
      <c r="J59" s="49" t="s">
        <v>122</v>
      </c>
      <c r="K59" s="35" t="s">
        <v>124</v>
      </c>
      <c r="L59" s="35" t="s">
        <v>122</v>
      </c>
      <c r="M59" s="35" t="s">
        <v>124</v>
      </c>
      <c r="N59" s="50" t="s">
        <v>126</v>
      </c>
      <c r="O59" s="38" t="s">
        <v>127</v>
      </c>
      <c r="P59" s="35" t="s">
        <v>126</v>
      </c>
      <c r="Q59" s="35" t="s">
        <v>128</v>
      </c>
      <c r="R59" s="49" t="s">
        <v>122</v>
      </c>
      <c r="S59" s="35" t="s">
        <v>123</v>
      </c>
      <c r="T59" s="35" t="s">
        <v>122</v>
      </c>
      <c r="U59" s="35" t="s">
        <v>124</v>
      </c>
      <c r="V59" s="35" t="s">
        <v>122</v>
      </c>
      <c r="W59" s="35" t="s">
        <v>124</v>
      </c>
      <c r="X59" s="50" t="s">
        <v>126</v>
      </c>
      <c r="Y59" s="38" t="s">
        <v>127</v>
      </c>
    </row>
    <row r="60" spans="1:31" x14ac:dyDescent="0.3">
      <c r="B60" s="73"/>
      <c r="C60" s="74" t="s">
        <v>4</v>
      </c>
      <c r="D60" s="75">
        <f>+SUM(D8:D59)</f>
        <v>212474</v>
      </c>
      <c r="E60" s="75">
        <f t="shared" ref="E60:Y60" si="0">+SUM(E8:E59)</f>
        <v>332813623</v>
      </c>
      <c r="F60" s="75">
        <f t="shared" si="0"/>
        <v>1705</v>
      </c>
      <c r="G60" s="75">
        <f t="shared" si="0"/>
        <v>5517109</v>
      </c>
      <c r="H60" s="75">
        <f t="shared" si="0"/>
        <v>21929</v>
      </c>
      <c r="I60" s="75">
        <f t="shared" si="0"/>
        <v>28011632</v>
      </c>
      <c r="J60" s="75">
        <f t="shared" si="0"/>
        <v>16453</v>
      </c>
      <c r="K60" s="75">
        <f t="shared" si="0"/>
        <v>72271200</v>
      </c>
      <c r="L60" s="75">
        <f t="shared" si="0"/>
        <v>3983</v>
      </c>
      <c r="M60" s="75">
        <f t="shared" si="0"/>
        <v>19393991</v>
      </c>
      <c r="N60" s="75">
        <f t="shared" si="0"/>
        <v>20436</v>
      </c>
      <c r="O60" s="75">
        <f t="shared" si="0"/>
        <v>91665193</v>
      </c>
      <c r="P60" s="75">
        <f t="shared" si="0"/>
        <v>141354</v>
      </c>
      <c r="Q60" s="75">
        <f t="shared" si="0"/>
        <v>174200242</v>
      </c>
      <c r="R60" s="75">
        <f t="shared" si="0"/>
        <v>5177</v>
      </c>
      <c r="S60" s="75">
        <f t="shared" si="0"/>
        <v>4640723</v>
      </c>
      <c r="T60" s="75">
        <f t="shared" si="0"/>
        <v>6669</v>
      </c>
      <c r="U60" s="75">
        <f t="shared" si="0"/>
        <v>5198593</v>
      </c>
      <c r="V60" s="75">
        <f t="shared" si="0"/>
        <v>15204</v>
      </c>
      <c r="W60" s="75">
        <f t="shared" si="0"/>
        <v>23580134</v>
      </c>
      <c r="X60" s="75">
        <f t="shared" si="0"/>
        <v>27050</v>
      </c>
      <c r="Y60" s="75">
        <f t="shared" si="0"/>
        <v>33419449</v>
      </c>
    </row>
    <row r="61" spans="1:31" x14ac:dyDescent="0.3">
      <c r="A61" s="11"/>
      <c r="B61" s="98"/>
      <c r="C61" s="98" t="s">
        <v>46</v>
      </c>
      <c r="D61" s="98"/>
      <c r="E61" s="99">
        <v>13056</v>
      </c>
      <c r="F61" s="102"/>
      <c r="G61" s="99">
        <v>216</v>
      </c>
      <c r="H61" s="102"/>
      <c r="I61" s="99">
        <v>1099</v>
      </c>
      <c r="J61" s="102"/>
      <c r="K61" s="99">
        <v>2835</v>
      </c>
      <c r="L61" s="102"/>
      <c r="M61" s="99">
        <v>761</v>
      </c>
      <c r="N61" s="102"/>
      <c r="O61" s="99">
        <v>3596</v>
      </c>
      <c r="P61" s="102"/>
      <c r="Q61" s="99">
        <v>6833</v>
      </c>
      <c r="R61" s="102"/>
      <c r="S61" s="99">
        <v>182</v>
      </c>
      <c r="T61" s="102"/>
      <c r="U61" s="99">
        <v>204</v>
      </c>
      <c r="V61" s="102"/>
      <c r="W61" s="99">
        <v>925</v>
      </c>
      <c r="X61" s="102"/>
      <c r="Y61" s="99">
        <v>1311</v>
      </c>
      <c r="Z61" s="103"/>
      <c r="AA61" s="77"/>
      <c r="AB61" s="77"/>
      <c r="AC61" s="77"/>
      <c r="AD61" s="77"/>
      <c r="AE61" s="77"/>
    </row>
    <row r="63" spans="1:31" x14ac:dyDescent="0.3">
      <c r="B63" s="6" t="s">
        <v>28</v>
      </c>
    </row>
    <row r="65" spans="2:25" x14ac:dyDescent="0.3">
      <c r="B65" s="6" t="s">
        <v>33</v>
      </c>
      <c r="M65" s="11"/>
      <c r="O65" s="6"/>
      <c r="W65" s="11"/>
      <c r="Y65" s="6"/>
    </row>
    <row r="66" spans="2:25" x14ac:dyDescent="0.3">
      <c r="B66" s="6" t="s">
        <v>129</v>
      </c>
      <c r="M66" s="11"/>
      <c r="O66" s="6"/>
      <c r="W66" s="11"/>
      <c r="Y66" s="6"/>
    </row>
    <row r="67" spans="2:25" x14ac:dyDescent="0.3">
      <c r="B67" s="6" t="s">
        <v>48</v>
      </c>
      <c r="M67" s="11"/>
      <c r="O67" s="6"/>
      <c r="W67" s="11"/>
      <c r="Y67" s="6"/>
    </row>
    <row r="68" spans="2:25" x14ac:dyDescent="0.3">
      <c r="B68" s="6" t="s">
        <v>49</v>
      </c>
      <c r="M68" s="11"/>
      <c r="O68" s="6"/>
      <c r="W68" s="11"/>
      <c r="Y68" s="6"/>
    </row>
    <row r="69" spans="2:25" x14ac:dyDescent="0.3">
      <c r="B69" s="6" t="s">
        <v>50</v>
      </c>
      <c r="M69" s="11"/>
      <c r="O69" s="6"/>
      <c r="W69" s="11"/>
      <c r="Y69" s="6"/>
    </row>
    <row r="70" spans="2:25" x14ac:dyDescent="0.3">
      <c r="B70" s="6" t="s">
        <v>69</v>
      </c>
      <c r="M70" s="11"/>
      <c r="O70" s="6"/>
      <c r="W70" s="11"/>
      <c r="Y70" s="6"/>
    </row>
    <row r="71" spans="2:25" x14ac:dyDescent="0.3">
      <c r="M71" s="11"/>
      <c r="O71" s="6"/>
      <c r="W71" s="11"/>
      <c r="Y71" s="6"/>
    </row>
    <row r="72" spans="2:25" x14ac:dyDescent="0.3">
      <c r="B72" s="149" t="s">
        <v>34</v>
      </c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1"/>
      <c r="Y72" s="6"/>
    </row>
    <row r="73" spans="2:25" x14ac:dyDescent="0.3">
      <c r="B73" s="150" t="s">
        <v>35</v>
      </c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1"/>
      <c r="Y73" s="6"/>
    </row>
    <row r="74" spans="2:25" x14ac:dyDescent="0.3">
      <c r="B74" s="151" t="s">
        <v>67</v>
      </c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1"/>
      <c r="Y74" s="6"/>
    </row>
    <row r="75" spans="2:25" x14ac:dyDescent="0.3"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1"/>
      <c r="Y75" s="6"/>
    </row>
    <row r="76" spans="2:25" x14ac:dyDescent="0.3"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1"/>
      <c r="Y76" s="6"/>
    </row>
    <row r="77" spans="2:25" x14ac:dyDescent="0.3">
      <c r="B77" s="151" t="s">
        <v>36</v>
      </c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1"/>
      <c r="Y77" s="6"/>
    </row>
    <row r="78" spans="2:25" x14ac:dyDescent="0.3"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1"/>
      <c r="Y78" s="6"/>
    </row>
    <row r="79" spans="2:25" x14ac:dyDescent="0.3">
      <c r="B79" s="148" t="s">
        <v>37</v>
      </c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1"/>
      <c r="Y79" s="6"/>
    </row>
    <row r="80" spans="2:25" x14ac:dyDescent="0.3">
      <c r="B80" s="152" t="s">
        <v>38</v>
      </c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1"/>
      <c r="Y80" s="6"/>
    </row>
    <row r="81" spans="2:25" x14ac:dyDescent="0.3">
      <c r="B81" s="152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1"/>
      <c r="Y81" s="6"/>
    </row>
    <row r="82" spans="2:25" x14ac:dyDescent="0.3">
      <c r="B82" s="148" t="s">
        <v>39</v>
      </c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1"/>
      <c r="Y82" s="6"/>
    </row>
    <row r="83" spans="2:25" x14ac:dyDescent="0.3">
      <c r="B83" s="148" t="s">
        <v>40</v>
      </c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1"/>
      <c r="Y83" s="6"/>
    </row>
    <row r="84" spans="2:25" x14ac:dyDescent="0.3">
      <c r="B84" s="148" t="s">
        <v>68</v>
      </c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1"/>
      <c r="Y84" s="6"/>
    </row>
    <row r="85" spans="2:25" x14ac:dyDescent="0.3">
      <c r="B85" s="148" t="s">
        <v>41</v>
      </c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1"/>
      <c r="Y85" s="6"/>
    </row>
    <row r="86" spans="2:25" x14ac:dyDescent="0.3">
      <c r="M86" s="11"/>
      <c r="O86" s="6"/>
      <c r="W86" s="11"/>
      <c r="Y86" s="6"/>
    </row>
    <row r="87" spans="2:25" x14ac:dyDescent="0.3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52"/>
      <c r="N87" s="52"/>
      <c r="O87" s="13"/>
      <c r="P87" s="13"/>
      <c r="Q87" s="13"/>
      <c r="R87" s="13"/>
      <c r="S87" s="13"/>
      <c r="T87" s="13"/>
      <c r="U87" s="13"/>
      <c r="V87" s="13"/>
      <c r="W87" s="11"/>
      <c r="Y87" s="6"/>
    </row>
    <row r="88" spans="2:25" x14ac:dyDescent="0.3">
      <c r="B88" s="27" t="s">
        <v>42</v>
      </c>
      <c r="M88" s="11"/>
      <c r="O88" s="6"/>
      <c r="W88" s="11"/>
      <c r="Y88" s="6"/>
    </row>
    <row r="89" spans="2:25" x14ac:dyDescent="0.3">
      <c r="B89" s="19" t="str">
        <f>Indice!B24</f>
        <v>Información al: 25/07/2021 para todas las instituciones</v>
      </c>
      <c r="M89" s="11"/>
      <c r="O89" s="6"/>
      <c r="W89" s="11"/>
      <c r="Y89" s="6"/>
    </row>
    <row r="90" spans="2:25" x14ac:dyDescent="0.3">
      <c r="B90" s="6" t="s">
        <v>28</v>
      </c>
      <c r="M90" s="11"/>
      <c r="O90" s="6"/>
      <c r="W90" s="11"/>
      <c r="Y90" s="6"/>
    </row>
    <row r="91" spans="2:25" x14ac:dyDescent="0.3">
      <c r="M91" s="11"/>
      <c r="O91" s="6"/>
      <c r="W91" s="11"/>
      <c r="Y91" s="6"/>
    </row>
    <row r="92" spans="2:25" x14ac:dyDescent="0.3">
      <c r="B92" s="6" t="str">
        <f>+Indice!B25</f>
        <v>Actualización: 29/07/2021</v>
      </c>
      <c r="M92" s="11"/>
      <c r="O92" s="6"/>
      <c r="W92" s="11"/>
      <c r="Y92" s="6"/>
    </row>
  </sheetData>
  <mergeCells count="39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56:B57"/>
    <mergeCell ref="B44:B47"/>
    <mergeCell ref="B48:B51"/>
    <mergeCell ref="B52:B53"/>
    <mergeCell ref="B85:V85"/>
    <mergeCell ref="B82:V82"/>
    <mergeCell ref="B83:V83"/>
    <mergeCell ref="B84:V84"/>
    <mergeCell ref="B72:V72"/>
    <mergeCell ref="B73:V73"/>
    <mergeCell ref="B74:V76"/>
    <mergeCell ref="B77:V78"/>
    <mergeCell ref="B79:V79"/>
    <mergeCell ref="B80:V8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1E8C-D4DF-45D8-A266-F20C598B82C7}">
  <dimension ref="A1:AD85"/>
  <sheetViews>
    <sheetView topLeftCell="A49" zoomScaleNormal="100" workbookViewId="0">
      <selection activeCell="B59" sqref="B59"/>
    </sheetView>
  </sheetViews>
  <sheetFormatPr baseColWidth="10" defaultColWidth="11.44140625" defaultRowHeight="14.4" x14ac:dyDescent="0.3"/>
  <cols>
    <col min="1" max="1" width="5.6640625" style="6" customWidth="1"/>
    <col min="2" max="2" width="28.6640625" style="6" customWidth="1"/>
    <col min="3" max="3" width="15.44140625" style="6" bestFit="1" customWidth="1"/>
    <col min="4" max="4" width="19.77734375" style="6" bestFit="1" customWidth="1"/>
    <col min="5" max="5" width="10.88671875" style="6" bestFit="1" customWidth="1"/>
    <col min="6" max="6" width="17.33203125" style="6" bestFit="1" customWidth="1"/>
    <col min="7" max="7" width="12.88671875" style="6" bestFit="1" customWidth="1"/>
    <col min="8" max="8" width="19.21875" style="6" bestFit="1" customWidth="1"/>
    <col min="9" max="9" width="12.88671875" style="6" bestFit="1" customWidth="1"/>
    <col min="10" max="10" width="19.21875" style="6" bestFit="1" customWidth="1"/>
    <col min="11" max="11" width="11.88671875" style="6" bestFit="1" customWidth="1"/>
    <col min="12" max="12" width="16.33203125" style="6" bestFit="1" customWidth="1"/>
    <col min="13" max="13" width="13.5546875" style="11" bestFit="1" customWidth="1"/>
    <col min="14" max="14" width="20" style="11" bestFit="1" customWidth="1"/>
    <col min="15" max="15" width="15.44140625" style="6" bestFit="1" customWidth="1"/>
    <col min="16" max="16" width="19.21875" style="6" bestFit="1" customWidth="1"/>
    <col min="17" max="17" width="11.88671875" style="6" bestFit="1" customWidth="1"/>
    <col min="18" max="18" width="17.33203125" style="6" bestFit="1" customWidth="1"/>
    <col min="19" max="19" width="12.88671875" style="6" bestFit="1" customWidth="1"/>
    <col min="20" max="20" width="17.33203125" style="6" bestFit="1" customWidth="1"/>
    <col min="21" max="21" width="12.88671875" style="6" bestFit="1" customWidth="1"/>
    <col min="22" max="22" width="17.33203125" style="6" bestFit="1" customWidth="1"/>
    <col min="23" max="23" width="13.5546875" style="11" bestFit="1" customWidth="1"/>
    <col min="24" max="24" width="20" style="11" bestFit="1" customWidth="1"/>
    <col min="25" max="16384" width="11.44140625" style="6"/>
  </cols>
  <sheetData>
    <row r="1" spans="1:24" x14ac:dyDescent="0.3">
      <c r="A1" s="128">
        <v>29751.88</v>
      </c>
    </row>
    <row r="2" spans="1:24" x14ac:dyDescent="0.3">
      <c r="A2" s="114">
        <v>758.44</v>
      </c>
      <c r="B2" s="7" t="s">
        <v>65</v>
      </c>
    </row>
    <row r="3" spans="1:24" x14ac:dyDescent="0.3">
      <c r="B3" s="7"/>
    </row>
    <row r="4" spans="1:24" x14ac:dyDescent="0.3">
      <c r="B4" s="7" t="s">
        <v>98</v>
      </c>
    </row>
    <row r="5" spans="1:24" x14ac:dyDescent="0.3">
      <c r="B5" s="156" t="s">
        <v>43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</row>
    <row r="6" spans="1:24" x14ac:dyDescent="0.3">
      <c r="B6" s="157" t="s">
        <v>2</v>
      </c>
      <c r="C6" s="159" t="s">
        <v>5</v>
      </c>
      <c r="D6" s="159"/>
      <c r="E6" s="161" t="s">
        <v>6</v>
      </c>
      <c r="F6" s="167"/>
      <c r="G6" s="159" t="s">
        <v>7</v>
      </c>
      <c r="H6" s="159"/>
      <c r="I6" s="153" t="s">
        <v>8</v>
      </c>
      <c r="J6" s="154"/>
      <c r="K6" s="154"/>
      <c r="L6" s="154"/>
      <c r="M6" s="154"/>
      <c r="N6" s="155"/>
      <c r="O6" s="154" t="s">
        <v>9</v>
      </c>
      <c r="P6" s="155"/>
      <c r="Q6" s="153" t="s">
        <v>10</v>
      </c>
      <c r="R6" s="154"/>
      <c r="S6" s="154"/>
      <c r="T6" s="154"/>
      <c r="U6" s="154"/>
      <c r="V6" s="154"/>
      <c r="W6" s="154"/>
      <c r="X6" s="155"/>
    </row>
    <row r="7" spans="1:24" x14ac:dyDescent="0.3">
      <c r="B7" s="157"/>
      <c r="C7" s="160"/>
      <c r="D7" s="160"/>
      <c r="E7" s="161"/>
      <c r="F7" s="167"/>
      <c r="G7" s="160"/>
      <c r="H7" s="160"/>
      <c r="I7" s="168" t="s">
        <v>11</v>
      </c>
      <c r="J7" s="169"/>
      <c r="K7" s="169" t="s">
        <v>12</v>
      </c>
      <c r="L7" s="169"/>
      <c r="M7" s="170" t="s">
        <v>4</v>
      </c>
      <c r="N7" s="171"/>
      <c r="O7" s="169" t="s">
        <v>13</v>
      </c>
      <c r="P7" s="174"/>
      <c r="Q7" s="168" t="s">
        <v>14</v>
      </c>
      <c r="R7" s="169"/>
      <c r="S7" s="169" t="s">
        <v>15</v>
      </c>
      <c r="T7" s="169"/>
      <c r="U7" s="169" t="s">
        <v>16</v>
      </c>
      <c r="V7" s="169"/>
      <c r="W7" s="170" t="s">
        <v>4</v>
      </c>
      <c r="X7" s="171"/>
    </row>
    <row r="8" spans="1:24" ht="45" customHeight="1" x14ac:dyDescent="0.3">
      <c r="B8" s="157"/>
      <c r="C8" s="160"/>
      <c r="D8" s="160"/>
      <c r="E8" s="163"/>
      <c r="F8" s="164"/>
      <c r="G8" s="160"/>
      <c r="H8" s="160"/>
      <c r="I8" s="168"/>
      <c r="J8" s="169"/>
      <c r="K8" s="169"/>
      <c r="L8" s="169"/>
      <c r="M8" s="172"/>
      <c r="N8" s="173"/>
      <c r="O8" s="169"/>
      <c r="P8" s="174"/>
      <c r="Q8" s="168"/>
      <c r="R8" s="169"/>
      <c r="S8" s="169"/>
      <c r="T8" s="169"/>
      <c r="U8" s="169"/>
      <c r="V8" s="169"/>
      <c r="W8" s="172"/>
      <c r="X8" s="173"/>
    </row>
    <row r="9" spans="1:24" x14ac:dyDescent="0.3">
      <c r="B9" s="158"/>
      <c r="C9" s="14" t="s">
        <v>17</v>
      </c>
      <c r="D9" s="14" t="s">
        <v>18</v>
      </c>
      <c r="E9" s="15" t="s">
        <v>17</v>
      </c>
      <c r="F9" s="16" t="s">
        <v>18</v>
      </c>
      <c r="G9" s="14" t="s">
        <v>17</v>
      </c>
      <c r="H9" s="14" t="s">
        <v>18</v>
      </c>
      <c r="I9" s="15" t="s">
        <v>17</v>
      </c>
      <c r="J9" s="14" t="s">
        <v>18</v>
      </c>
      <c r="K9" s="14" t="s">
        <v>17</v>
      </c>
      <c r="L9" s="14" t="s">
        <v>18</v>
      </c>
      <c r="M9" s="106" t="s">
        <v>17</v>
      </c>
      <c r="N9" s="18" t="s">
        <v>18</v>
      </c>
      <c r="O9" s="14" t="s">
        <v>17</v>
      </c>
      <c r="P9" s="16" t="s">
        <v>18</v>
      </c>
      <c r="Q9" s="15" t="s">
        <v>17</v>
      </c>
      <c r="R9" s="14" t="s">
        <v>18</v>
      </c>
      <c r="S9" s="14" t="s">
        <v>17</v>
      </c>
      <c r="T9" s="14" t="s">
        <v>18</v>
      </c>
      <c r="U9" s="14" t="s">
        <v>17</v>
      </c>
      <c r="V9" s="14" t="s">
        <v>18</v>
      </c>
      <c r="W9" s="17" t="s">
        <v>17</v>
      </c>
      <c r="X9" s="18" t="s">
        <v>18</v>
      </c>
    </row>
    <row r="10" spans="1:24" x14ac:dyDescent="0.3">
      <c r="B10" s="1" t="s">
        <v>19</v>
      </c>
      <c r="C10" s="132">
        <v>2389</v>
      </c>
      <c r="D10" s="132">
        <v>246994</v>
      </c>
      <c r="E10" s="130" t="s">
        <v>122</v>
      </c>
      <c r="F10" s="133" t="s">
        <v>123</v>
      </c>
      <c r="G10" s="132" t="s">
        <v>122</v>
      </c>
      <c r="H10" s="132" t="s">
        <v>124</v>
      </c>
      <c r="I10" s="130" t="s">
        <v>122</v>
      </c>
      <c r="J10" s="134" t="s">
        <v>124</v>
      </c>
      <c r="K10" s="134" t="s">
        <v>122</v>
      </c>
      <c r="L10" s="134" t="s">
        <v>124</v>
      </c>
      <c r="M10" s="135" t="s">
        <v>126</v>
      </c>
      <c r="N10" s="135" t="s">
        <v>127</v>
      </c>
      <c r="O10" s="134">
        <v>2389</v>
      </c>
      <c r="P10" s="133">
        <v>246994</v>
      </c>
      <c r="Q10" s="130" t="s">
        <v>122</v>
      </c>
      <c r="R10" s="134" t="s">
        <v>123</v>
      </c>
      <c r="S10" s="134" t="s">
        <v>122</v>
      </c>
      <c r="T10" s="134" t="s">
        <v>124</v>
      </c>
      <c r="U10" s="134" t="s">
        <v>122</v>
      </c>
      <c r="V10" s="134" t="s">
        <v>124</v>
      </c>
      <c r="W10" s="135" t="s">
        <v>126</v>
      </c>
      <c r="X10" s="136" t="s">
        <v>127</v>
      </c>
    </row>
    <row r="11" spans="1:24" x14ac:dyDescent="0.3">
      <c r="B11" s="1" t="s">
        <v>20</v>
      </c>
      <c r="C11" s="132" t="s">
        <v>123</v>
      </c>
      <c r="D11" s="132" t="s">
        <v>125</v>
      </c>
      <c r="E11" s="130" t="s">
        <v>122</v>
      </c>
      <c r="F11" s="133" t="s">
        <v>123</v>
      </c>
      <c r="G11" s="132" t="s">
        <v>122</v>
      </c>
      <c r="H11" s="132" t="s">
        <v>124</v>
      </c>
      <c r="I11" s="130" t="s">
        <v>122</v>
      </c>
      <c r="J11" s="134" t="s">
        <v>124</v>
      </c>
      <c r="K11" s="134" t="s">
        <v>122</v>
      </c>
      <c r="L11" s="134" t="s">
        <v>124</v>
      </c>
      <c r="M11" s="135" t="s">
        <v>126</v>
      </c>
      <c r="N11" s="136" t="s">
        <v>127</v>
      </c>
      <c r="O11" s="134" t="s">
        <v>126</v>
      </c>
      <c r="P11" s="133" t="s">
        <v>128</v>
      </c>
      <c r="Q11" s="130" t="s">
        <v>122</v>
      </c>
      <c r="R11" s="134" t="s">
        <v>123</v>
      </c>
      <c r="S11" s="134" t="s">
        <v>122</v>
      </c>
      <c r="T11" s="134" t="s">
        <v>124</v>
      </c>
      <c r="U11" s="134" t="s">
        <v>122</v>
      </c>
      <c r="V11" s="134" t="s">
        <v>124</v>
      </c>
      <c r="W11" s="135" t="s">
        <v>126</v>
      </c>
      <c r="X11" s="136" t="s">
        <v>127</v>
      </c>
    </row>
    <row r="12" spans="1:24" x14ac:dyDescent="0.3">
      <c r="B12" s="6" t="s">
        <v>56</v>
      </c>
      <c r="C12" s="132" t="s">
        <v>123</v>
      </c>
      <c r="D12" s="132" t="s">
        <v>125</v>
      </c>
      <c r="E12" s="130" t="s">
        <v>122</v>
      </c>
      <c r="F12" s="133" t="s">
        <v>123</v>
      </c>
      <c r="G12" s="132" t="s">
        <v>122</v>
      </c>
      <c r="H12" s="132" t="s">
        <v>124</v>
      </c>
      <c r="I12" s="130" t="s">
        <v>122</v>
      </c>
      <c r="J12" s="134" t="s">
        <v>124</v>
      </c>
      <c r="K12" s="134" t="s">
        <v>122</v>
      </c>
      <c r="L12" s="134" t="s">
        <v>124</v>
      </c>
      <c r="M12" s="135" t="s">
        <v>126</v>
      </c>
      <c r="N12" s="136" t="s">
        <v>127</v>
      </c>
      <c r="O12" s="134" t="s">
        <v>126</v>
      </c>
      <c r="P12" s="133" t="s">
        <v>128</v>
      </c>
      <c r="Q12" s="130" t="s">
        <v>122</v>
      </c>
      <c r="R12" s="134" t="s">
        <v>123</v>
      </c>
      <c r="S12" s="134" t="s">
        <v>122</v>
      </c>
      <c r="T12" s="134" t="s">
        <v>124</v>
      </c>
      <c r="U12" s="134" t="s">
        <v>122</v>
      </c>
      <c r="V12" s="134" t="s">
        <v>124</v>
      </c>
      <c r="W12" s="135" t="s">
        <v>126</v>
      </c>
      <c r="X12" s="136" t="s">
        <v>127</v>
      </c>
    </row>
    <row r="13" spans="1:24" x14ac:dyDescent="0.3">
      <c r="B13" s="1" t="s">
        <v>21</v>
      </c>
      <c r="C13" s="132" t="s">
        <v>123</v>
      </c>
      <c r="D13" s="132" t="s">
        <v>125</v>
      </c>
      <c r="E13" s="130" t="s">
        <v>122</v>
      </c>
      <c r="F13" s="133" t="s">
        <v>123</v>
      </c>
      <c r="G13" s="132" t="s">
        <v>122</v>
      </c>
      <c r="H13" s="132" t="s">
        <v>124</v>
      </c>
      <c r="I13" s="130" t="s">
        <v>122</v>
      </c>
      <c r="J13" s="134" t="s">
        <v>124</v>
      </c>
      <c r="K13" s="134" t="s">
        <v>122</v>
      </c>
      <c r="L13" s="134" t="s">
        <v>124</v>
      </c>
      <c r="M13" s="135" t="s">
        <v>126</v>
      </c>
      <c r="N13" s="136" t="s">
        <v>127</v>
      </c>
      <c r="O13" s="134" t="s">
        <v>126</v>
      </c>
      <c r="P13" s="133" t="s">
        <v>128</v>
      </c>
      <c r="Q13" s="130" t="s">
        <v>122</v>
      </c>
      <c r="R13" s="134" t="s">
        <v>123</v>
      </c>
      <c r="S13" s="134" t="s">
        <v>122</v>
      </c>
      <c r="T13" s="134" t="s">
        <v>124</v>
      </c>
      <c r="U13" s="134" t="s">
        <v>122</v>
      </c>
      <c r="V13" s="134" t="s">
        <v>124</v>
      </c>
      <c r="W13" s="135" t="s">
        <v>126</v>
      </c>
      <c r="X13" s="136" t="s">
        <v>127</v>
      </c>
    </row>
    <row r="14" spans="1:24" x14ac:dyDescent="0.3">
      <c r="B14" s="6" t="s">
        <v>22</v>
      </c>
      <c r="C14" s="132">
        <v>4681</v>
      </c>
      <c r="D14" s="132">
        <v>422700</v>
      </c>
      <c r="E14" s="130" t="s">
        <v>122</v>
      </c>
      <c r="F14" s="133" t="s">
        <v>123</v>
      </c>
      <c r="G14" s="132" t="s">
        <v>122</v>
      </c>
      <c r="H14" s="132" t="s">
        <v>124</v>
      </c>
      <c r="I14" s="130" t="s">
        <v>122</v>
      </c>
      <c r="J14" s="134" t="s">
        <v>124</v>
      </c>
      <c r="K14" s="134">
        <v>27</v>
      </c>
      <c r="L14" s="134">
        <v>2458</v>
      </c>
      <c r="M14" s="135">
        <v>27</v>
      </c>
      <c r="N14" s="136">
        <v>2458</v>
      </c>
      <c r="O14" s="134">
        <v>4578</v>
      </c>
      <c r="P14" s="133">
        <v>413885</v>
      </c>
      <c r="Q14" s="130" t="s">
        <v>122</v>
      </c>
      <c r="R14" s="134" t="s">
        <v>123</v>
      </c>
      <c r="S14" s="134">
        <v>76</v>
      </c>
      <c r="T14" s="134">
        <v>6357</v>
      </c>
      <c r="U14" s="134" t="s">
        <v>122</v>
      </c>
      <c r="V14" s="134" t="s">
        <v>124</v>
      </c>
      <c r="W14" s="135">
        <v>76</v>
      </c>
      <c r="X14" s="136">
        <v>6357</v>
      </c>
    </row>
    <row r="15" spans="1:24" x14ac:dyDescent="0.3">
      <c r="B15" s="6" t="s">
        <v>23</v>
      </c>
      <c r="C15" s="132">
        <v>24</v>
      </c>
      <c r="D15" s="132">
        <v>3489</v>
      </c>
      <c r="E15" s="130" t="s">
        <v>122</v>
      </c>
      <c r="F15" s="133" t="s">
        <v>123</v>
      </c>
      <c r="G15" s="132" t="s">
        <v>122</v>
      </c>
      <c r="H15" s="132" t="s">
        <v>124</v>
      </c>
      <c r="I15" s="130" t="s">
        <v>122</v>
      </c>
      <c r="J15" s="134" t="s">
        <v>124</v>
      </c>
      <c r="K15" s="134">
        <v>3</v>
      </c>
      <c r="L15" s="134">
        <v>480</v>
      </c>
      <c r="M15" s="135">
        <v>3</v>
      </c>
      <c r="N15" s="136">
        <v>480</v>
      </c>
      <c r="O15" s="134">
        <v>19</v>
      </c>
      <c r="P15" s="133">
        <v>2754</v>
      </c>
      <c r="Q15" s="130">
        <v>1</v>
      </c>
      <c r="R15" s="134">
        <v>165</v>
      </c>
      <c r="S15" s="134" t="s">
        <v>122</v>
      </c>
      <c r="T15" s="134" t="s">
        <v>124</v>
      </c>
      <c r="U15" s="134">
        <v>1</v>
      </c>
      <c r="V15" s="134">
        <v>90</v>
      </c>
      <c r="W15" s="135">
        <v>2</v>
      </c>
      <c r="X15" s="136">
        <v>256</v>
      </c>
    </row>
    <row r="16" spans="1:24" x14ac:dyDescent="0.3">
      <c r="B16" s="6" t="s">
        <v>24</v>
      </c>
      <c r="C16" s="132">
        <v>1392</v>
      </c>
      <c r="D16" s="132">
        <v>162261</v>
      </c>
      <c r="E16" s="130" t="s">
        <v>122</v>
      </c>
      <c r="F16" s="133" t="s">
        <v>123</v>
      </c>
      <c r="G16" s="132" t="s">
        <v>122</v>
      </c>
      <c r="H16" s="132" t="s">
        <v>124</v>
      </c>
      <c r="I16" s="130">
        <v>776</v>
      </c>
      <c r="J16" s="134">
        <v>72365</v>
      </c>
      <c r="K16" s="134" t="s">
        <v>122</v>
      </c>
      <c r="L16" s="134" t="s">
        <v>124</v>
      </c>
      <c r="M16" s="135">
        <v>776</v>
      </c>
      <c r="N16" s="136">
        <v>72365</v>
      </c>
      <c r="O16" s="134">
        <v>427</v>
      </c>
      <c r="P16" s="133">
        <v>42216</v>
      </c>
      <c r="Q16" s="130" t="s">
        <v>122</v>
      </c>
      <c r="R16" s="134" t="s">
        <v>123</v>
      </c>
      <c r="S16" s="134" t="s">
        <v>122</v>
      </c>
      <c r="T16" s="134" t="s">
        <v>124</v>
      </c>
      <c r="U16" s="134">
        <v>189</v>
      </c>
      <c r="V16" s="134">
        <v>47680</v>
      </c>
      <c r="W16" s="135">
        <v>189</v>
      </c>
      <c r="X16" s="136">
        <v>47680</v>
      </c>
    </row>
    <row r="17" spans="1:30" x14ac:dyDescent="0.3">
      <c r="B17" s="6" t="s">
        <v>25</v>
      </c>
      <c r="C17" s="132">
        <v>3863</v>
      </c>
      <c r="D17" s="132">
        <v>335456</v>
      </c>
      <c r="E17" s="130">
        <v>1</v>
      </c>
      <c r="F17" s="133">
        <v>276</v>
      </c>
      <c r="G17" s="132" t="s">
        <v>122</v>
      </c>
      <c r="H17" s="132" t="s">
        <v>124</v>
      </c>
      <c r="I17" s="130">
        <v>8</v>
      </c>
      <c r="J17" s="134">
        <v>649</v>
      </c>
      <c r="K17" s="134" t="s">
        <v>122</v>
      </c>
      <c r="L17" s="134" t="s">
        <v>124</v>
      </c>
      <c r="M17" s="135">
        <v>8</v>
      </c>
      <c r="N17" s="136">
        <v>649</v>
      </c>
      <c r="O17" s="134">
        <v>3824</v>
      </c>
      <c r="P17" s="133">
        <v>331901</v>
      </c>
      <c r="Q17" s="130" t="s">
        <v>122</v>
      </c>
      <c r="R17" s="134" t="s">
        <v>123</v>
      </c>
      <c r="S17" s="134">
        <v>30</v>
      </c>
      <c r="T17" s="134">
        <v>2630</v>
      </c>
      <c r="U17" s="134" t="s">
        <v>122</v>
      </c>
      <c r="V17" s="134" t="s">
        <v>124</v>
      </c>
      <c r="W17" s="135">
        <v>30</v>
      </c>
      <c r="X17" s="136">
        <v>2630</v>
      </c>
    </row>
    <row r="18" spans="1:30" x14ac:dyDescent="0.3">
      <c r="B18" s="6" t="s">
        <v>26</v>
      </c>
      <c r="C18" s="132" t="s">
        <v>123</v>
      </c>
      <c r="D18" s="132" t="s">
        <v>125</v>
      </c>
      <c r="E18" s="130">
        <v>0</v>
      </c>
      <c r="F18" s="133" t="s">
        <v>123</v>
      </c>
      <c r="G18" s="132" t="s">
        <v>122</v>
      </c>
      <c r="H18" s="132" t="s">
        <v>124</v>
      </c>
      <c r="I18" s="130" t="s">
        <v>122</v>
      </c>
      <c r="J18" s="134" t="s">
        <v>124</v>
      </c>
      <c r="K18" s="134" t="s">
        <v>122</v>
      </c>
      <c r="L18" s="134" t="s">
        <v>124</v>
      </c>
      <c r="M18" s="135" t="s">
        <v>126</v>
      </c>
      <c r="N18" s="136" t="s">
        <v>127</v>
      </c>
      <c r="O18" s="134" t="s">
        <v>126</v>
      </c>
      <c r="P18" s="133" t="s">
        <v>128</v>
      </c>
      <c r="Q18" s="130" t="s">
        <v>122</v>
      </c>
      <c r="R18" s="134" t="s">
        <v>123</v>
      </c>
      <c r="S18" s="134" t="s">
        <v>122</v>
      </c>
      <c r="T18" s="134" t="s">
        <v>124</v>
      </c>
      <c r="U18" s="134" t="s">
        <v>122</v>
      </c>
      <c r="V18" s="134" t="s">
        <v>124</v>
      </c>
      <c r="W18" s="135" t="s">
        <v>126</v>
      </c>
      <c r="X18" s="136" t="s">
        <v>127</v>
      </c>
    </row>
    <row r="19" spans="1:30" x14ac:dyDescent="0.3">
      <c r="B19" s="6" t="s">
        <v>57</v>
      </c>
      <c r="C19" s="132">
        <v>227</v>
      </c>
      <c r="D19" s="132">
        <v>14879</v>
      </c>
      <c r="E19" s="130">
        <v>0</v>
      </c>
      <c r="F19" s="133" t="s">
        <v>123</v>
      </c>
      <c r="G19" s="132" t="s">
        <v>122</v>
      </c>
      <c r="H19" s="132" t="s">
        <v>124</v>
      </c>
      <c r="I19" s="130">
        <v>5</v>
      </c>
      <c r="J19" s="134">
        <v>237</v>
      </c>
      <c r="K19" s="134">
        <v>4</v>
      </c>
      <c r="L19" s="134">
        <v>245</v>
      </c>
      <c r="M19" s="135">
        <v>9</v>
      </c>
      <c r="N19" s="136">
        <v>482</v>
      </c>
      <c r="O19" s="134">
        <v>214</v>
      </c>
      <c r="P19" s="133">
        <v>14065</v>
      </c>
      <c r="Q19" s="130">
        <v>4</v>
      </c>
      <c r="R19" s="134">
        <v>333</v>
      </c>
      <c r="S19" s="134" t="s">
        <v>122</v>
      </c>
      <c r="T19" s="134" t="s">
        <v>124</v>
      </c>
      <c r="U19" s="134" t="s">
        <v>122</v>
      </c>
      <c r="V19" s="134" t="s">
        <v>124</v>
      </c>
      <c r="W19" s="135">
        <v>4</v>
      </c>
      <c r="X19" s="136">
        <v>333</v>
      </c>
    </row>
    <row r="20" spans="1:30" x14ac:dyDescent="0.3">
      <c r="B20" s="6" t="s">
        <v>27</v>
      </c>
      <c r="C20" s="132">
        <v>46</v>
      </c>
      <c r="D20" s="132">
        <v>4828</v>
      </c>
      <c r="E20" s="130">
        <v>2</v>
      </c>
      <c r="F20" s="133">
        <v>175</v>
      </c>
      <c r="G20" s="132">
        <v>1</v>
      </c>
      <c r="H20" s="132">
        <v>112</v>
      </c>
      <c r="I20" s="130">
        <v>2</v>
      </c>
      <c r="J20" s="134">
        <v>221</v>
      </c>
      <c r="K20" s="134" t="s">
        <v>122</v>
      </c>
      <c r="L20" s="134" t="s">
        <v>124</v>
      </c>
      <c r="M20" s="135">
        <v>2</v>
      </c>
      <c r="N20" s="136">
        <v>221</v>
      </c>
      <c r="O20" s="134">
        <v>7</v>
      </c>
      <c r="P20" s="133">
        <v>784</v>
      </c>
      <c r="Q20" s="130">
        <v>15</v>
      </c>
      <c r="R20" s="134">
        <v>1505</v>
      </c>
      <c r="S20" s="134">
        <v>15</v>
      </c>
      <c r="T20" s="134">
        <v>1705</v>
      </c>
      <c r="U20" s="134">
        <v>4</v>
      </c>
      <c r="V20" s="134">
        <v>326</v>
      </c>
      <c r="W20" s="135">
        <v>34</v>
      </c>
      <c r="X20" s="136">
        <v>3537</v>
      </c>
    </row>
    <row r="21" spans="1:30" x14ac:dyDescent="0.3">
      <c r="B21" s="6" t="s">
        <v>0</v>
      </c>
      <c r="C21" s="132">
        <v>443</v>
      </c>
      <c r="D21" s="132">
        <v>21229</v>
      </c>
      <c r="E21" s="130">
        <v>0</v>
      </c>
      <c r="F21" s="133" t="s">
        <v>123</v>
      </c>
      <c r="G21" s="132">
        <v>139</v>
      </c>
      <c r="H21" s="132">
        <v>5968</v>
      </c>
      <c r="I21" s="130">
        <v>54</v>
      </c>
      <c r="J21" s="134">
        <v>2800</v>
      </c>
      <c r="K21" s="134" t="s">
        <v>122</v>
      </c>
      <c r="L21" s="134" t="s">
        <v>124</v>
      </c>
      <c r="M21" s="135">
        <v>54</v>
      </c>
      <c r="N21" s="136">
        <v>2800</v>
      </c>
      <c r="O21" s="134">
        <v>154</v>
      </c>
      <c r="P21" s="133">
        <v>7169</v>
      </c>
      <c r="Q21" s="130" t="s">
        <v>122</v>
      </c>
      <c r="R21" s="134" t="s">
        <v>123</v>
      </c>
      <c r="S21" s="134">
        <v>96</v>
      </c>
      <c r="T21" s="134">
        <v>5291</v>
      </c>
      <c r="U21" s="134" t="s">
        <v>122</v>
      </c>
      <c r="V21" s="134" t="s">
        <v>124</v>
      </c>
      <c r="W21" s="135">
        <v>96</v>
      </c>
      <c r="X21" s="136">
        <v>5291</v>
      </c>
    </row>
    <row r="22" spans="1:30" x14ac:dyDescent="0.3">
      <c r="B22" s="6" t="s">
        <v>59</v>
      </c>
      <c r="C22" s="132">
        <f>+E22+G22+I22+K22+O22+Q22+S22+U22</f>
        <v>1</v>
      </c>
      <c r="D22" s="132">
        <f>+F22+H22+J22+L22+P22+R22+T22+V22</f>
        <v>72.682701059563286</v>
      </c>
      <c r="E22" s="130">
        <v>0</v>
      </c>
      <c r="F22" s="133">
        <v>0</v>
      </c>
      <c r="G22" s="132">
        <v>0</v>
      </c>
      <c r="H22" s="132">
        <v>0</v>
      </c>
      <c r="I22" s="130">
        <v>0</v>
      </c>
      <c r="J22" s="134">
        <v>0</v>
      </c>
      <c r="K22" s="134">
        <v>0</v>
      </c>
      <c r="L22" s="134">
        <v>0</v>
      </c>
      <c r="M22" s="135">
        <v>0</v>
      </c>
      <c r="N22" s="136">
        <v>0</v>
      </c>
      <c r="O22" s="134">
        <v>1</v>
      </c>
      <c r="P22" s="133">
        <v>72.682701059563286</v>
      </c>
      <c r="Q22" s="130">
        <v>0</v>
      </c>
      <c r="R22" s="134">
        <v>0</v>
      </c>
      <c r="S22" s="134">
        <v>0</v>
      </c>
      <c r="T22" s="134">
        <v>0</v>
      </c>
      <c r="U22" s="134">
        <v>0</v>
      </c>
      <c r="V22" s="134">
        <v>0</v>
      </c>
      <c r="W22" s="135">
        <v>0</v>
      </c>
      <c r="X22" s="136">
        <v>0</v>
      </c>
    </row>
    <row r="23" spans="1:30" x14ac:dyDescent="0.3">
      <c r="B23" s="6" t="s">
        <v>60</v>
      </c>
      <c r="C23" s="132">
        <f t="shared" ref="C23:D25" si="0">+E23+G23+I23+K23+O23+Q23+S23+U23</f>
        <v>2</v>
      </c>
      <c r="D23" s="132">
        <f t="shared" si="0"/>
        <v>90.06197255433942</v>
      </c>
      <c r="E23" s="130">
        <v>0</v>
      </c>
      <c r="F23" s="133">
        <v>0</v>
      </c>
      <c r="G23" s="132">
        <v>0</v>
      </c>
      <c r="H23" s="132">
        <v>0</v>
      </c>
      <c r="I23" s="130">
        <v>0</v>
      </c>
      <c r="J23" s="132">
        <v>0</v>
      </c>
      <c r="K23" s="132">
        <v>0</v>
      </c>
      <c r="L23" s="132">
        <v>0</v>
      </c>
      <c r="M23" s="135">
        <v>0</v>
      </c>
      <c r="N23" s="136">
        <v>0</v>
      </c>
      <c r="O23" s="132">
        <v>2</v>
      </c>
      <c r="P23" s="133">
        <v>90.06197255433942</v>
      </c>
      <c r="Q23" s="130">
        <v>0</v>
      </c>
      <c r="R23" s="132">
        <v>0</v>
      </c>
      <c r="S23" s="132">
        <v>0</v>
      </c>
      <c r="T23" s="132">
        <v>0</v>
      </c>
      <c r="U23" s="132">
        <v>0</v>
      </c>
      <c r="V23" s="132">
        <v>0</v>
      </c>
      <c r="W23" s="137">
        <v>0</v>
      </c>
      <c r="X23" s="136">
        <v>0</v>
      </c>
    </row>
    <row r="24" spans="1:30" x14ac:dyDescent="0.3">
      <c r="B24" s="6" t="s">
        <v>61</v>
      </c>
      <c r="C24" s="132">
        <f t="shared" si="0"/>
        <v>2</v>
      </c>
      <c r="D24" s="132">
        <f t="shared" si="0"/>
        <v>162.87841306162838</v>
      </c>
      <c r="E24" s="130">
        <v>0</v>
      </c>
      <c r="F24" s="133">
        <v>0</v>
      </c>
      <c r="G24" s="132">
        <v>0</v>
      </c>
      <c r="H24" s="132">
        <v>0</v>
      </c>
      <c r="I24" s="130">
        <v>0</v>
      </c>
      <c r="J24" s="134">
        <v>0</v>
      </c>
      <c r="K24" s="134">
        <v>0</v>
      </c>
      <c r="L24" s="134">
        <v>0</v>
      </c>
      <c r="M24" s="135">
        <v>0</v>
      </c>
      <c r="N24" s="136">
        <v>0</v>
      </c>
      <c r="O24" s="134">
        <v>2</v>
      </c>
      <c r="P24" s="133">
        <v>162.87841306162838</v>
      </c>
      <c r="Q24" s="130">
        <v>0</v>
      </c>
      <c r="R24" s="134">
        <v>0</v>
      </c>
      <c r="S24" s="134">
        <v>0</v>
      </c>
      <c r="T24" s="134">
        <v>0</v>
      </c>
      <c r="U24" s="134">
        <v>0</v>
      </c>
      <c r="V24" s="134">
        <v>0</v>
      </c>
      <c r="W24" s="135">
        <v>0</v>
      </c>
      <c r="X24" s="136">
        <v>0</v>
      </c>
    </row>
    <row r="25" spans="1:30" x14ac:dyDescent="0.3">
      <c r="B25" s="13" t="s">
        <v>62</v>
      </c>
      <c r="C25" s="138">
        <f t="shared" si="0"/>
        <v>20</v>
      </c>
      <c r="D25" s="139">
        <f t="shared" si="0"/>
        <v>2012.956458549846</v>
      </c>
      <c r="E25" s="131">
        <v>0</v>
      </c>
      <c r="F25" s="139">
        <v>0</v>
      </c>
      <c r="G25" s="138">
        <v>0</v>
      </c>
      <c r="H25" s="138">
        <v>0</v>
      </c>
      <c r="I25" s="131">
        <v>0</v>
      </c>
      <c r="J25" s="138">
        <v>0</v>
      </c>
      <c r="K25" s="138">
        <v>6</v>
      </c>
      <c r="L25" s="138">
        <v>660.17559226509377</v>
      </c>
      <c r="M25" s="140">
        <f>+K25</f>
        <v>6</v>
      </c>
      <c r="N25" s="141">
        <f>+L25</f>
        <v>660.17559226509377</v>
      </c>
      <c r="O25" s="138">
        <v>14</v>
      </c>
      <c r="P25" s="139">
        <v>1352.7808662847524</v>
      </c>
      <c r="Q25" s="131">
        <v>0</v>
      </c>
      <c r="R25" s="138">
        <v>0</v>
      </c>
      <c r="S25" s="138">
        <v>0</v>
      </c>
      <c r="T25" s="138">
        <v>0</v>
      </c>
      <c r="U25" s="138">
        <v>0</v>
      </c>
      <c r="V25" s="138">
        <v>0</v>
      </c>
      <c r="W25" s="140">
        <v>0</v>
      </c>
      <c r="X25" s="141">
        <v>0</v>
      </c>
    </row>
    <row r="26" spans="1:30" x14ac:dyDescent="0.3">
      <c r="B26" s="62" t="s">
        <v>4</v>
      </c>
      <c r="C26" s="142">
        <f>SUM(C10:C25)</f>
        <v>13090</v>
      </c>
      <c r="D26" s="142">
        <f t="shared" ref="D26:X26" si="1">SUM(D10:D25)</f>
        <v>1214174.5795452255</v>
      </c>
      <c r="E26" s="143">
        <f t="shared" si="1"/>
        <v>3</v>
      </c>
      <c r="F26" s="144">
        <f t="shared" si="1"/>
        <v>451</v>
      </c>
      <c r="G26" s="142">
        <f t="shared" si="1"/>
        <v>140</v>
      </c>
      <c r="H26" s="142">
        <f t="shared" si="1"/>
        <v>6080</v>
      </c>
      <c r="I26" s="143">
        <f t="shared" si="1"/>
        <v>845</v>
      </c>
      <c r="J26" s="142">
        <f t="shared" si="1"/>
        <v>76272</v>
      </c>
      <c r="K26" s="142">
        <f t="shared" si="1"/>
        <v>40</v>
      </c>
      <c r="L26" s="142">
        <f t="shared" si="1"/>
        <v>3843.1755922650937</v>
      </c>
      <c r="M26" s="145">
        <f t="shared" si="1"/>
        <v>885</v>
      </c>
      <c r="N26" s="146">
        <f t="shared" si="1"/>
        <v>80115.175592265092</v>
      </c>
      <c r="O26" s="142">
        <f t="shared" si="1"/>
        <v>11631</v>
      </c>
      <c r="P26" s="144">
        <f t="shared" si="1"/>
        <v>1061446.4039529604</v>
      </c>
      <c r="Q26" s="143">
        <f t="shared" si="1"/>
        <v>20</v>
      </c>
      <c r="R26" s="142">
        <f t="shared" si="1"/>
        <v>2003</v>
      </c>
      <c r="S26" s="142">
        <f t="shared" si="1"/>
        <v>217</v>
      </c>
      <c r="T26" s="142">
        <f t="shared" si="1"/>
        <v>15983</v>
      </c>
      <c r="U26" s="142">
        <f t="shared" si="1"/>
        <v>194</v>
      </c>
      <c r="V26" s="142">
        <f t="shared" si="1"/>
        <v>48096</v>
      </c>
      <c r="W26" s="145">
        <f t="shared" si="1"/>
        <v>431</v>
      </c>
      <c r="X26" s="146">
        <f t="shared" si="1"/>
        <v>66084</v>
      </c>
    </row>
    <row r="27" spans="1:30" s="20" customFormat="1" x14ac:dyDescent="0.3">
      <c r="B27" s="20" t="s">
        <v>46</v>
      </c>
      <c r="C27" s="105"/>
      <c r="D27" s="21">
        <f>+(D26*$A$1/$A$2)/1000000</f>
        <v>47.629313313749286</v>
      </c>
      <c r="E27" s="23"/>
      <c r="F27" s="21">
        <f>+(F26*$A$1/$A$2)/1000000</f>
        <v>1.7691706502821581E-2</v>
      </c>
      <c r="H27" s="21">
        <f>+(H26*$A$1/$A$2)/1000000</f>
        <v>0.23850460207794946</v>
      </c>
      <c r="I27" s="23"/>
      <c r="J27" s="21">
        <f>+(J26*$A$1/$A$2)/1000000</f>
        <v>2.991977468698908</v>
      </c>
      <c r="K27" s="26"/>
      <c r="L27" s="21">
        <f>+(L26*$A$1/$A$2)/1000000</f>
        <v>0.15075905680080162</v>
      </c>
      <c r="M27" s="26"/>
      <c r="N27" s="21">
        <f>+(N26*$A$1/$A$2)/1000000</f>
        <v>3.1427365254997097</v>
      </c>
      <c r="P27" s="21">
        <f>+(P26*$A$1/$A$2)/1000000</f>
        <v>41.638133585834083</v>
      </c>
      <c r="Q27" s="23"/>
      <c r="R27" s="21">
        <f>+(R26*$A$1/$A$2)/1000000</f>
        <v>7.8573144401666573E-2</v>
      </c>
      <c r="S27" s="26"/>
      <c r="T27" s="21">
        <f>+(T26*$A$1/$A$2)/1000000</f>
        <v>0.62697681825853069</v>
      </c>
      <c r="U27" s="26"/>
      <c r="V27" s="21">
        <f>+(V26*$A$1/$A$2)/1000000</f>
        <v>1.8866969311745161</v>
      </c>
      <c r="W27" s="26"/>
      <c r="X27" s="21">
        <f>+(X26*$A$1/$A$2)/1000000</f>
        <v>2.5923253492959231</v>
      </c>
    </row>
    <row r="28" spans="1:30" s="20" customFormat="1" x14ac:dyDescent="0.3">
      <c r="D28" s="21"/>
      <c r="E28" s="26"/>
      <c r="F28" s="21"/>
      <c r="H28" s="21"/>
      <c r="I28" s="26"/>
      <c r="J28" s="21"/>
      <c r="K28" s="26"/>
      <c r="L28" s="21"/>
      <c r="M28" s="26"/>
      <c r="N28" s="21"/>
      <c r="P28" s="21"/>
      <c r="Q28" s="26"/>
      <c r="R28" s="21"/>
      <c r="S28" s="26"/>
      <c r="T28" s="21"/>
      <c r="U28" s="26"/>
      <c r="V28" s="21"/>
      <c r="W28" s="26"/>
      <c r="X28" s="60"/>
    </row>
    <row r="29" spans="1:30" x14ac:dyDescent="0.3">
      <c r="B29" s="7" t="s">
        <v>99</v>
      </c>
      <c r="C29" s="22"/>
    </row>
    <row r="30" spans="1:30" x14ac:dyDescent="0.3">
      <c r="B30" s="156" t="s">
        <v>101</v>
      </c>
      <c r="C30" s="156"/>
      <c r="D30" s="156"/>
      <c r="E30" s="156"/>
      <c r="F30" s="156"/>
      <c r="G30" s="156"/>
      <c r="H30" s="156"/>
      <c r="I30" s="156"/>
      <c r="J30" s="156"/>
      <c r="K30" s="156"/>
      <c r="L30" s="156"/>
    </row>
    <row r="31" spans="1:30" x14ac:dyDescent="0.3">
      <c r="A31" s="175" t="s">
        <v>2</v>
      </c>
      <c r="B31" s="157" t="s">
        <v>70</v>
      </c>
      <c r="C31" s="189" t="s">
        <v>5</v>
      </c>
      <c r="D31" s="189"/>
      <c r="E31" s="189" t="s">
        <v>6</v>
      </c>
      <c r="F31" s="189"/>
      <c r="G31" s="189" t="s">
        <v>7</v>
      </c>
      <c r="H31" s="189"/>
      <c r="I31" s="190" t="s">
        <v>8</v>
      </c>
      <c r="J31" s="190"/>
      <c r="K31" s="190"/>
      <c r="L31" s="190"/>
      <c r="M31" s="190"/>
      <c r="N31" s="190"/>
      <c r="O31" s="190" t="s">
        <v>9</v>
      </c>
      <c r="P31" s="190"/>
      <c r="Q31" s="190" t="s">
        <v>10</v>
      </c>
      <c r="R31" s="190"/>
      <c r="S31" s="190"/>
      <c r="T31" s="190"/>
      <c r="U31" s="190"/>
      <c r="V31" s="190"/>
      <c r="W31" s="190"/>
      <c r="X31" s="190"/>
      <c r="Y31" s="77"/>
      <c r="Z31" s="77"/>
      <c r="AA31" s="77"/>
      <c r="AB31" s="77"/>
      <c r="AC31" s="77"/>
      <c r="AD31" s="77"/>
    </row>
    <row r="32" spans="1:30" ht="15" customHeight="1" x14ac:dyDescent="0.3">
      <c r="A32" s="175"/>
      <c r="B32" s="157"/>
      <c r="C32" s="189"/>
      <c r="D32" s="189"/>
      <c r="E32" s="189"/>
      <c r="F32" s="189"/>
      <c r="G32" s="189"/>
      <c r="H32" s="189"/>
      <c r="I32" s="191" t="s">
        <v>11</v>
      </c>
      <c r="J32" s="191"/>
      <c r="K32" s="191" t="s">
        <v>12</v>
      </c>
      <c r="L32" s="191"/>
      <c r="M32" s="192" t="s">
        <v>4</v>
      </c>
      <c r="N32" s="192"/>
      <c r="O32" s="191" t="s">
        <v>13</v>
      </c>
      <c r="P32" s="191"/>
      <c r="Q32" s="191" t="s">
        <v>14</v>
      </c>
      <c r="R32" s="191"/>
      <c r="S32" s="191" t="s">
        <v>15</v>
      </c>
      <c r="T32" s="191"/>
      <c r="U32" s="191" t="s">
        <v>16</v>
      </c>
      <c r="V32" s="191"/>
      <c r="W32" s="192" t="s">
        <v>4</v>
      </c>
      <c r="X32" s="192"/>
      <c r="Y32" s="77"/>
      <c r="Z32" s="77"/>
      <c r="AA32" s="77"/>
      <c r="AB32" s="77"/>
      <c r="AC32" s="77"/>
      <c r="AD32" s="77"/>
    </row>
    <row r="33" spans="1:30" x14ac:dyDescent="0.3">
      <c r="A33" s="175"/>
      <c r="B33" s="157"/>
      <c r="C33" s="189"/>
      <c r="D33" s="189"/>
      <c r="E33" s="189"/>
      <c r="F33" s="189"/>
      <c r="G33" s="189"/>
      <c r="H33" s="189"/>
      <c r="I33" s="191"/>
      <c r="J33" s="191"/>
      <c r="K33" s="191"/>
      <c r="L33" s="191"/>
      <c r="M33" s="192"/>
      <c r="N33" s="192"/>
      <c r="O33" s="191"/>
      <c r="P33" s="191"/>
      <c r="Q33" s="191"/>
      <c r="R33" s="191"/>
      <c r="S33" s="191"/>
      <c r="T33" s="191"/>
      <c r="U33" s="191"/>
      <c r="V33" s="191"/>
      <c r="W33" s="192"/>
      <c r="X33" s="192"/>
      <c r="Y33" s="77"/>
      <c r="Z33" s="77"/>
      <c r="AA33" s="77"/>
      <c r="AB33" s="77"/>
      <c r="AC33" s="77"/>
      <c r="AD33" s="77"/>
    </row>
    <row r="34" spans="1:30" x14ac:dyDescent="0.3">
      <c r="A34" s="175"/>
      <c r="B34" s="157"/>
      <c r="C34" s="78" t="s">
        <v>17</v>
      </c>
      <c r="D34" s="78" t="s">
        <v>18</v>
      </c>
      <c r="E34" s="78" t="s">
        <v>17</v>
      </c>
      <c r="F34" s="78" t="s">
        <v>18</v>
      </c>
      <c r="G34" s="78" t="s">
        <v>17</v>
      </c>
      <c r="H34" s="78" t="s">
        <v>18</v>
      </c>
      <c r="I34" s="115" t="s">
        <v>17</v>
      </c>
      <c r="J34" s="115" t="s">
        <v>18</v>
      </c>
      <c r="K34" s="115" t="s">
        <v>17</v>
      </c>
      <c r="L34" s="115" t="s">
        <v>18</v>
      </c>
      <c r="M34" s="116" t="s">
        <v>17</v>
      </c>
      <c r="N34" s="116" t="s">
        <v>18</v>
      </c>
      <c r="O34" s="115" t="s">
        <v>17</v>
      </c>
      <c r="P34" s="115" t="s">
        <v>18</v>
      </c>
      <c r="Q34" s="115" t="s">
        <v>17</v>
      </c>
      <c r="R34" s="115" t="s">
        <v>18</v>
      </c>
      <c r="S34" s="115" t="s">
        <v>17</v>
      </c>
      <c r="T34" s="115" t="s">
        <v>18</v>
      </c>
      <c r="U34" s="115" t="s">
        <v>17</v>
      </c>
      <c r="V34" s="115" t="s">
        <v>18</v>
      </c>
      <c r="W34" s="116" t="s">
        <v>17</v>
      </c>
      <c r="X34" s="116" t="s">
        <v>18</v>
      </c>
      <c r="Y34" s="77"/>
      <c r="Z34" s="77"/>
      <c r="AA34" s="77"/>
      <c r="AB34" s="77"/>
      <c r="AC34" s="77"/>
      <c r="AD34" s="77"/>
    </row>
    <row r="35" spans="1:30" x14ac:dyDescent="0.3">
      <c r="A35" s="79"/>
      <c r="B35" s="80" t="s">
        <v>71</v>
      </c>
      <c r="C35" s="81">
        <v>337</v>
      </c>
      <c r="D35" s="81">
        <v>28436</v>
      </c>
      <c r="E35" s="81" t="s">
        <v>122</v>
      </c>
      <c r="F35" s="81" t="s">
        <v>123</v>
      </c>
      <c r="G35" s="81">
        <v>6</v>
      </c>
      <c r="H35" s="81">
        <v>373</v>
      </c>
      <c r="I35" s="81">
        <v>4</v>
      </c>
      <c r="J35" s="81">
        <v>384</v>
      </c>
      <c r="K35" s="81">
        <v>2</v>
      </c>
      <c r="L35" s="81">
        <v>165</v>
      </c>
      <c r="M35" s="87">
        <v>6</v>
      </c>
      <c r="N35" s="87">
        <v>549</v>
      </c>
      <c r="O35" s="81">
        <v>316</v>
      </c>
      <c r="P35" s="81">
        <v>26950</v>
      </c>
      <c r="Q35" s="81" t="s">
        <v>122</v>
      </c>
      <c r="R35" s="81" t="s">
        <v>123</v>
      </c>
      <c r="S35" s="81">
        <v>8</v>
      </c>
      <c r="T35" s="81">
        <v>479</v>
      </c>
      <c r="U35" s="81">
        <v>1</v>
      </c>
      <c r="V35" s="81">
        <v>85</v>
      </c>
      <c r="W35" s="81">
        <v>9</v>
      </c>
      <c r="X35" s="81">
        <v>564</v>
      </c>
      <c r="Y35" s="81"/>
      <c r="Z35" s="81"/>
      <c r="AA35" s="81"/>
      <c r="AB35" s="81"/>
      <c r="AC35" s="81"/>
      <c r="AD35" s="81"/>
    </row>
    <row r="36" spans="1:30" x14ac:dyDescent="0.3">
      <c r="B36" s="82" t="s">
        <v>72</v>
      </c>
      <c r="C36" s="81">
        <v>622</v>
      </c>
      <c r="D36" s="81">
        <v>64885</v>
      </c>
      <c r="E36" s="81" t="s">
        <v>122</v>
      </c>
      <c r="F36" s="81" t="s">
        <v>123</v>
      </c>
      <c r="G36" s="81">
        <v>5</v>
      </c>
      <c r="H36" s="81">
        <v>358</v>
      </c>
      <c r="I36" s="81">
        <v>24</v>
      </c>
      <c r="J36" s="81">
        <v>2493</v>
      </c>
      <c r="K36" s="81">
        <v>2</v>
      </c>
      <c r="L36" s="81">
        <v>96</v>
      </c>
      <c r="M36" s="87">
        <v>26</v>
      </c>
      <c r="N36" s="87">
        <v>2589</v>
      </c>
      <c r="O36" s="81">
        <v>578</v>
      </c>
      <c r="P36" s="81">
        <v>60238</v>
      </c>
      <c r="Q36" s="81" t="s">
        <v>122</v>
      </c>
      <c r="R36" s="81" t="s">
        <v>123</v>
      </c>
      <c r="S36" s="81">
        <v>7</v>
      </c>
      <c r="T36" s="81">
        <v>1172</v>
      </c>
      <c r="U36" s="81">
        <v>6</v>
      </c>
      <c r="V36" s="81">
        <v>528</v>
      </c>
      <c r="W36" s="81">
        <v>13</v>
      </c>
      <c r="X36" s="81">
        <v>1700</v>
      </c>
      <c r="Y36" s="81"/>
      <c r="Z36" s="81"/>
      <c r="AA36" s="81"/>
      <c r="AB36" s="81"/>
      <c r="AC36" s="81"/>
      <c r="AD36" s="81"/>
    </row>
    <row r="37" spans="1:30" x14ac:dyDescent="0.3">
      <c r="B37" s="82" t="s">
        <v>73</v>
      </c>
      <c r="C37" s="81">
        <v>128</v>
      </c>
      <c r="D37" s="81">
        <v>11230</v>
      </c>
      <c r="E37" s="81" t="s">
        <v>122</v>
      </c>
      <c r="F37" s="81" t="s">
        <v>123</v>
      </c>
      <c r="G37" s="81">
        <v>2</v>
      </c>
      <c r="H37" s="81">
        <v>63</v>
      </c>
      <c r="I37" s="81">
        <v>2</v>
      </c>
      <c r="J37" s="81">
        <v>117</v>
      </c>
      <c r="K37" s="81" t="s">
        <v>122</v>
      </c>
      <c r="L37" s="81" t="s">
        <v>124</v>
      </c>
      <c r="M37" s="87">
        <v>2</v>
      </c>
      <c r="N37" s="87">
        <v>117</v>
      </c>
      <c r="O37" s="81">
        <v>118</v>
      </c>
      <c r="P37" s="81">
        <v>10495</v>
      </c>
      <c r="Q37" s="81" t="s">
        <v>122</v>
      </c>
      <c r="R37" s="81" t="s">
        <v>123</v>
      </c>
      <c r="S37" s="81">
        <v>5</v>
      </c>
      <c r="T37" s="81">
        <v>434</v>
      </c>
      <c r="U37" s="81">
        <v>1</v>
      </c>
      <c r="V37" s="81">
        <v>122</v>
      </c>
      <c r="W37" s="81">
        <v>6</v>
      </c>
      <c r="X37" s="81">
        <v>555</v>
      </c>
      <c r="Y37" s="81"/>
      <c r="Z37" s="81"/>
      <c r="AA37" s="81"/>
      <c r="AB37" s="81"/>
      <c r="AC37" s="81"/>
      <c r="AD37" s="81"/>
    </row>
    <row r="38" spans="1:30" x14ac:dyDescent="0.3">
      <c r="B38" s="82" t="s">
        <v>74</v>
      </c>
      <c r="C38" s="81">
        <v>415</v>
      </c>
      <c r="D38" s="81">
        <v>35391</v>
      </c>
      <c r="E38" s="81" t="s">
        <v>122</v>
      </c>
      <c r="F38" s="81" t="s">
        <v>123</v>
      </c>
      <c r="G38" s="81">
        <v>7</v>
      </c>
      <c r="H38" s="81">
        <v>422</v>
      </c>
      <c r="I38" s="81">
        <v>15</v>
      </c>
      <c r="J38" s="81">
        <v>1535</v>
      </c>
      <c r="K38" s="81" t="s">
        <v>122</v>
      </c>
      <c r="L38" s="81" t="s">
        <v>124</v>
      </c>
      <c r="M38" s="87">
        <v>15</v>
      </c>
      <c r="N38" s="87">
        <v>1535</v>
      </c>
      <c r="O38" s="81">
        <v>379</v>
      </c>
      <c r="P38" s="81">
        <v>32513</v>
      </c>
      <c r="Q38" s="81">
        <v>1</v>
      </c>
      <c r="R38" s="81">
        <v>140</v>
      </c>
      <c r="S38" s="81">
        <v>10</v>
      </c>
      <c r="T38" s="81">
        <v>556</v>
      </c>
      <c r="U38" s="81">
        <v>3</v>
      </c>
      <c r="V38" s="81">
        <v>226</v>
      </c>
      <c r="W38" s="81">
        <v>14</v>
      </c>
      <c r="X38" s="81">
        <v>922</v>
      </c>
      <c r="Y38" s="81"/>
      <c r="Z38" s="81"/>
      <c r="AA38" s="81"/>
      <c r="AB38" s="81"/>
      <c r="AC38" s="81"/>
      <c r="AD38" s="81"/>
    </row>
    <row r="39" spans="1:30" x14ac:dyDescent="0.3">
      <c r="B39" s="82" t="s">
        <v>75</v>
      </c>
      <c r="C39" s="81">
        <f>+E39+G39+I39+O39++K39+Q39+S39+U39</f>
        <v>1041</v>
      </c>
      <c r="D39" s="81">
        <f>+F39+H39+J39+P39++L39+R39+T39+V39</f>
        <v>94654.87021862148</v>
      </c>
      <c r="E39" s="81">
        <v>0</v>
      </c>
      <c r="F39" s="81">
        <v>0</v>
      </c>
      <c r="G39" s="81">
        <v>18</v>
      </c>
      <c r="H39" s="81">
        <v>711</v>
      </c>
      <c r="I39" s="81">
        <v>68</v>
      </c>
      <c r="J39" s="81">
        <v>6532</v>
      </c>
      <c r="K39" s="81">
        <v>3</v>
      </c>
      <c r="L39" s="81">
        <v>372</v>
      </c>
      <c r="M39" s="87">
        <v>71</v>
      </c>
      <c r="N39" s="87">
        <v>6905</v>
      </c>
      <c r="O39" s="81">
        <v>924</v>
      </c>
      <c r="P39" s="81">
        <v>84629.87021862148</v>
      </c>
      <c r="Q39" s="81">
        <v>0</v>
      </c>
      <c r="R39" s="81">
        <v>0</v>
      </c>
      <c r="S39" s="81">
        <v>14</v>
      </c>
      <c r="T39" s="81">
        <v>872</v>
      </c>
      <c r="U39" s="81">
        <v>14</v>
      </c>
      <c r="V39" s="81">
        <v>1538</v>
      </c>
      <c r="W39" s="81">
        <v>28</v>
      </c>
      <c r="X39" s="81">
        <v>2410</v>
      </c>
      <c r="Y39" s="81"/>
      <c r="Z39" s="81"/>
      <c r="AA39" s="81"/>
      <c r="AB39" s="81"/>
      <c r="AC39" s="81"/>
      <c r="AD39" s="81"/>
    </row>
    <row r="40" spans="1:30" x14ac:dyDescent="0.3">
      <c r="B40" s="82" t="s">
        <v>76</v>
      </c>
      <c r="C40" s="81">
        <v>321</v>
      </c>
      <c r="D40" s="81">
        <v>28496</v>
      </c>
      <c r="E40" s="81" t="s">
        <v>122</v>
      </c>
      <c r="F40" s="81" t="s">
        <v>123</v>
      </c>
      <c r="G40" s="81">
        <v>5</v>
      </c>
      <c r="H40" s="81">
        <v>229</v>
      </c>
      <c r="I40" s="81">
        <v>14</v>
      </c>
      <c r="J40" s="81">
        <v>792</v>
      </c>
      <c r="K40" s="81">
        <v>3</v>
      </c>
      <c r="L40" s="81">
        <v>194</v>
      </c>
      <c r="M40" s="87">
        <v>17</v>
      </c>
      <c r="N40" s="87">
        <v>986</v>
      </c>
      <c r="O40" s="81">
        <v>288</v>
      </c>
      <c r="P40" s="81">
        <v>24696</v>
      </c>
      <c r="Q40" s="81" t="s">
        <v>122</v>
      </c>
      <c r="R40" s="81" t="s">
        <v>123</v>
      </c>
      <c r="S40" s="81">
        <v>7</v>
      </c>
      <c r="T40" s="81">
        <v>378</v>
      </c>
      <c r="U40" s="81">
        <v>4</v>
      </c>
      <c r="V40" s="81">
        <v>2207</v>
      </c>
      <c r="W40" s="81">
        <v>11</v>
      </c>
      <c r="X40" s="81">
        <v>2585</v>
      </c>
      <c r="Y40" s="81"/>
      <c r="Z40" s="81"/>
      <c r="AA40" s="81"/>
      <c r="AB40" s="81"/>
      <c r="AC40" s="81"/>
      <c r="AD40" s="81"/>
    </row>
    <row r="41" spans="1:30" x14ac:dyDescent="0.3">
      <c r="B41" s="82" t="s">
        <v>77</v>
      </c>
      <c r="C41" s="81">
        <v>234</v>
      </c>
      <c r="D41" s="81">
        <v>18658</v>
      </c>
      <c r="E41" s="81" t="s">
        <v>122</v>
      </c>
      <c r="F41" s="81" t="s">
        <v>123</v>
      </c>
      <c r="G41" s="81">
        <v>3</v>
      </c>
      <c r="H41" s="81">
        <v>95</v>
      </c>
      <c r="I41" s="81">
        <v>8</v>
      </c>
      <c r="J41" s="81">
        <v>890</v>
      </c>
      <c r="K41" s="81" t="s">
        <v>122</v>
      </c>
      <c r="L41" s="81" t="s">
        <v>124</v>
      </c>
      <c r="M41" s="87">
        <v>8</v>
      </c>
      <c r="N41" s="87">
        <v>890</v>
      </c>
      <c r="O41" s="81">
        <v>215</v>
      </c>
      <c r="P41" s="81">
        <v>17244</v>
      </c>
      <c r="Q41" s="81" t="s">
        <v>122</v>
      </c>
      <c r="R41" s="81" t="s">
        <v>123</v>
      </c>
      <c r="S41" s="81">
        <v>5</v>
      </c>
      <c r="T41" s="81">
        <v>258</v>
      </c>
      <c r="U41" s="81">
        <v>3</v>
      </c>
      <c r="V41" s="81">
        <v>172</v>
      </c>
      <c r="W41" s="81">
        <v>8</v>
      </c>
      <c r="X41" s="81">
        <v>430</v>
      </c>
      <c r="Y41" s="81"/>
      <c r="Z41" s="81"/>
      <c r="AA41" s="81"/>
      <c r="AB41" s="81"/>
      <c r="AC41" s="81"/>
      <c r="AD41" s="81"/>
    </row>
    <row r="42" spans="1:30" x14ac:dyDescent="0.3">
      <c r="B42" s="82" t="s">
        <v>78</v>
      </c>
      <c r="C42" s="81">
        <v>761</v>
      </c>
      <c r="D42" s="81">
        <v>61217</v>
      </c>
      <c r="E42" s="81" t="s">
        <v>122</v>
      </c>
      <c r="F42" s="81" t="s">
        <v>123</v>
      </c>
      <c r="G42" s="81">
        <v>15</v>
      </c>
      <c r="H42" s="81">
        <v>487</v>
      </c>
      <c r="I42" s="81">
        <v>39</v>
      </c>
      <c r="J42" s="81">
        <v>2673</v>
      </c>
      <c r="K42" s="81">
        <v>2</v>
      </c>
      <c r="L42" s="81">
        <v>125</v>
      </c>
      <c r="M42" s="87">
        <v>41</v>
      </c>
      <c r="N42" s="87">
        <v>2798</v>
      </c>
      <c r="O42" s="81">
        <v>686</v>
      </c>
      <c r="P42" s="81">
        <v>56584</v>
      </c>
      <c r="Q42" s="81" t="s">
        <v>122</v>
      </c>
      <c r="R42" s="81" t="s">
        <v>123</v>
      </c>
      <c r="S42" s="81">
        <v>13</v>
      </c>
      <c r="T42" s="81">
        <v>876</v>
      </c>
      <c r="U42" s="81">
        <v>6</v>
      </c>
      <c r="V42" s="81">
        <v>472</v>
      </c>
      <c r="W42" s="81">
        <v>19</v>
      </c>
      <c r="X42" s="81">
        <v>1348</v>
      </c>
      <c r="Y42" s="81"/>
      <c r="Z42" s="81"/>
      <c r="AA42" s="81"/>
      <c r="AB42" s="81"/>
      <c r="AC42" s="81"/>
      <c r="AD42" s="81"/>
    </row>
    <row r="43" spans="1:30" x14ac:dyDescent="0.3">
      <c r="B43" s="82" t="s">
        <v>79</v>
      </c>
      <c r="C43" s="81">
        <v>374</v>
      </c>
      <c r="D43" s="81">
        <v>29016</v>
      </c>
      <c r="E43" s="81" t="s">
        <v>122</v>
      </c>
      <c r="F43" s="81" t="s">
        <v>123</v>
      </c>
      <c r="G43" s="81">
        <v>14</v>
      </c>
      <c r="H43" s="81">
        <v>428</v>
      </c>
      <c r="I43" s="81">
        <v>59</v>
      </c>
      <c r="J43" s="81">
        <v>4191</v>
      </c>
      <c r="K43" s="81">
        <v>1</v>
      </c>
      <c r="L43" s="81">
        <v>145</v>
      </c>
      <c r="M43" s="87">
        <v>60</v>
      </c>
      <c r="N43" s="87">
        <v>4336</v>
      </c>
      <c r="O43" s="81">
        <v>279</v>
      </c>
      <c r="P43" s="81">
        <v>22552</v>
      </c>
      <c r="Q43" s="81">
        <v>1</v>
      </c>
      <c r="R43" s="81">
        <v>165</v>
      </c>
      <c r="S43" s="81">
        <v>11</v>
      </c>
      <c r="T43" s="81">
        <v>522</v>
      </c>
      <c r="U43" s="81">
        <v>9</v>
      </c>
      <c r="V43" s="81">
        <v>1013</v>
      </c>
      <c r="W43" s="81">
        <v>21</v>
      </c>
      <c r="X43" s="81">
        <v>1701</v>
      </c>
      <c r="Y43" s="81"/>
      <c r="Z43" s="81"/>
      <c r="AA43" s="81"/>
      <c r="AB43" s="81"/>
      <c r="AC43" s="81"/>
      <c r="AD43" s="81"/>
    </row>
    <row r="44" spans="1:30" x14ac:dyDescent="0.3">
      <c r="B44" s="82" t="s">
        <v>80</v>
      </c>
      <c r="C44" s="81">
        <v>252</v>
      </c>
      <c r="D44" s="81">
        <v>20167</v>
      </c>
      <c r="E44" s="81">
        <v>1</v>
      </c>
      <c r="F44" s="81">
        <v>87</v>
      </c>
      <c r="G44" s="81" t="s">
        <v>122</v>
      </c>
      <c r="H44" s="81" t="s">
        <v>124</v>
      </c>
      <c r="I44" s="81">
        <v>17</v>
      </c>
      <c r="J44" s="81">
        <v>1314</v>
      </c>
      <c r="K44" s="81" t="s">
        <v>122</v>
      </c>
      <c r="L44" s="81" t="s">
        <v>124</v>
      </c>
      <c r="M44" s="87">
        <v>17</v>
      </c>
      <c r="N44" s="87">
        <v>1314</v>
      </c>
      <c r="O44" s="81">
        <v>223</v>
      </c>
      <c r="P44" s="81">
        <v>17953</v>
      </c>
      <c r="Q44" s="81" t="s">
        <v>122</v>
      </c>
      <c r="R44" s="81" t="s">
        <v>123</v>
      </c>
      <c r="S44" s="81">
        <v>6</v>
      </c>
      <c r="T44" s="81">
        <v>384</v>
      </c>
      <c r="U44" s="81">
        <v>5</v>
      </c>
      <c r="V44" s="81">
        <v>429</v>
      </c>
      <c r="W44" s="81">
        <v>11</v>
      </c>
      <c r="X44" s="81">
        <v>813</v>
      </c>
      <c r="Y44" s="81"/>
      <c r="Z44" s="81"/>
      <c r="AA44" s="81"/>
      <c r="AB44" s="81"/>
      <c r="AC44" s="81"/>
      <c r="AD44" s="81"/>
    </row>
    <row r="45" spans="1:30" x14ac:dyDescent="0.3">
      <c r="B45" s="82" t="s">
        <v>81</v>
      </c>
      <c r="C45" s="81">
        <v>58</v>
      </c>
      <c r="D45" s="81">
        <v>5832</v>
      </c>
      <c r="E45" s="81" t="s">
        <v>122</v>
      </c>
      <c r="F45" s="81" t="s">
        <v>123</v>
      </c>
      <c r="G45" s="81" t="s">
        <v>122</v>
      </c>
      <c r="H45" s="81" t="s">
        <v>124</v>
      </c>
      <c r="I45" s="81">
        <v>5</v>
      </c>
      <c r="J45" s="81">
        <v>515</v>
      </c>
      <c r="K45" s="81" t="s">
        <v>122</v>
      </c>
      <c r="L45" s="81" t="s">
        <v>124</v>
      </c>
      <c r="M45" s="87">
        <v>5</v>
      </c>
      <c r="N45" s="87">
        <v>515</v>
      </c>
      <c r="O45" s="81">
        <v>52</v>
      </c>
      <c r="P45" s="81">
        <v>5165</v>
      </c>
      <c r="Q45" s="81" t="s">
        <v>122</v>
      </c>
      <c r="R45" s="81" t="s">
        <v>123</v>
      </c>
      <c r="S45" s="81">
        <v>1</v>
      </c>
      <c r="T45" s="81">
        <v>151</v>
      </c>
      <c r="U45" s="81" t="s">
        <v>122</v>
      </c>
      <c r="V45" s="81" t="s">
        <v>124</v>
      </c>
      <c r="W45" s="81">
        <v>1</v>
      </c>
      <c r="X45" s="81">
        <v>151</v>
      </c>
      <c r="Y45" s="81"/>
      <c r="Z45" s="81"/>
      <c r="AA45" s="81"/>
      <c r="AB45" s="81"/>
      <c r="AC45" s="81"/>
      <c r="AD45" s="81"/>
    </row>
    <row r="46" spans="1:30" x14ac:dyDescent="0.3">
      <c r="B46" s="82" t="s">
        <v>82</v>
      </c>
      <c r="C46" s="81">
        <v>199</v>
      </c>
      <c r="D46" s="81">
        <v>17481</v>
      </c>
      <c r="E46" s="81" t="s">
        <v>122</v>
      </c>
      <c r="F46" s="81" t="s">
        <v>123</v>
      </c>
      <c r="G46" s="81">
        <v>1</v>
      </c>
      <c r="H46" s="81">
        <v>32</v>
      </c>
      <c r="I46" s="81">
        <v>3</v>
      </c>
      <c r="J46" s="81">
        <v>133</v>
      </c>
      <c r="K46" s="81" t="s">
        <v>122</v>
      </c>
      <c r="L46" s="81" t="s">
        <v>124</v>
      </c>
      <c r="M46" s="87">
        <v>3</v>
      </c>
      <c r="N46" s="87">
        <v>133</v>
      </c>
      <c r="O46" s="81">
        <v>193</v>
      </c>
      <c r="P46" s="81">
        <v>17076</v>
      </c>
      <c r="Q46" s="81" t="s">
        <v>122</v>
      </c>
      <c r="R46" s="81" t="s">
        <v>123</v>
      </c>
      <c r="S46" s="81">
        <v>1</v>
      </c>
      <c r="T46" s="81">
        <v>102</v>
      </c>
      <c r="U46" s="81">
        <v>1</v>
      </c>
      <c r="V46" s="81">
        <v>137</v>
      </c>
      <c r="W46" s="81">
        <v>2</v>
      </c>
      <c r="X46" s="81">
        <v>240</v>
      </c>
      <c r="Y46" s="81"/>
      <c r="Z46" s="81"/>
      <c r="AA46" s="81"/>
      <c r="AB46" s="81"/>
      <c r="AC46" s="81"/>
      <c r="AD46" s="81"/>
    </row>
    <row r="47" spans="1:30" x14ac:dyDescent="0.3">
      <c r="B47" s="82" t="s">
        <v>83</v>
      </c>
      <c r="C47" s="81">
        <f>+E47+G47+I47+O47++K47+Q47+S47+U47</f>
        <v>8045</v>
      </c>
      <c r="D47" s="81">
        <f>+F47+H47+J47+P47++L47+R47+T47+V47</f>
        <v>772281.70932660392</v>
      </c>
      <c r="E47" s="81">
        <v>2</v>
      </c>
      <c r="F47" s="81">
        <v>364</v>
      </c>
      <c r="G47" s="81">
        <v>58</v>
      </c>
      <c r="H47" s="81">
        <v>2538</v>
      </c>
      <c r="I47" s="81">
        <v>572</v>
      </c>
      <c r="J47" s="81">
        <v>53826</v>
      </c>
      <c r="K47" s="81">
        <v>25</v>
      </c>
      <c r="L47" s="81">
        <v>2616.1755922650941</v>
      </c>
      <c r="M47" s="87">
        <f>+K47+I47</f>
        <v>597</v>
      </c>
      <c r="N47" s="87">
        <f>+L47+J47</f>
        <v>56442.175592265092</v>
      </c>
      <c r="O47" s="81">
        <v>7103</v>
      </c>
      <c r="P47" s="81">
        <v>660766.53373433882</v>
      </c>
      <c r="Q47" s="81">
        <v>18</v>
      </c>
      <c r="R47" s="81">
        <v>1698</v>
      </c>
      <c r="S47" s="81">
        <v>127</v>
      </c>
      <c r="T47" s="81">
        <v>9594</v>
      </c>
      <c r="U47" s="81">
        <v>140</v>
      </c>
      <c r="V47" s="81">
        <v>40879</v>
      </c>
      <c r="W47" s="81">
        <v>285</v>
      </c>
      <c r="X47" s="81">
        <v>52171</v>
      </c>
      <c r="Y47" s="81"/>
      <c r="Z47" s="81"/>
      <c r="AA47" s="81"/>
      <c r="AB47" s="81"/>
      <c r="AC47" s="81"/>
      <c r="AD47" s="81"/>
    </row>
    <row r="48" spans="1:30" x14ac:dyDescent="0.3">
      <c r="B48" s="82" t="s">
        <v>84</v>
      </c>
      <c r="C48" s="81">
        <v>136</v>
      </c>
      <c r="D48" s="81">
        <v>12631</v>
      </c>
      <c r="E48" s="81" t="s">
        <v>122</v>
      </c>
      <c r="F48" s="81" t="s">
        <v>123</v>
      </c>
      <c r="G48" s="81">
        <v>3</v>
      </c>
      <c r="H48" s="81">
        <v>115</v>
      </c>
      <c r="I48" s="81">
        <v>7</v>
      </c>
      <c r="J48" s="81">
        <v>445</v>
      </c>
      <c r="K48" s="81">
        <v>2</v>
      </c>
      <c r="L48" s="81">
        <v>129</v>
      </c>
      <c r="M48" s="87">
        <v>9</v>
      </c>
      <c r="N48" s="87">
        <v>575</v>
      </c>
      <c r="O48" s="81">
        <v>124</v>
      </c>
      <c r="P48" s="81">
        <v>11942</v>
      </c>
      <c r="Q48" s="81" t="s">
        <v>122</v>
      </c>
      <c r="R48" s="81" t="s">
        <v>123</v>
      </c>
      <c r="S48" s="81" t="s">
        <v>122</v>
      </c>
      <c r="T48" s="81" t="s">
        <v>124</v>
      </c>
      <c r="U48" s="81" t="s">
        <v>122</v>
      </c>
      <c r="V48" s="81" t="s">
        <v>124</v>
      </c>
      <c r="W48" s="81" t="s">
        <v>126</v>
      </c>
      <c r="X48" s="81" t="s">
        <v>127</v>
      </c>
      <c r="Y48" s="81"/>
      <c r="Z48" s="81"/>
      <c r="AA48" s="81"/>
      <c r="AB48" s="81"/>
      <c r="AC48" s="81"/>
      <c r="AD48" s="81"/>
    </row>
    <row r="49" spans="1:30" x14ac:dyDescent="0.3">
      <c r="B49" s="82" t="s">
        <v>85</v>
      </c>
      <c r="C49" s="81">
        <v>79</v>
      </c>
      <c r="D49" s="81">
        <v>6214</v>
      </c>
      <c r="E49" s="81" t="s">
        <v>122</v>
      </c>
      <c r="F49" s="81" t="s">
        <v>123</v>
      </c>
      <c r="G49" s="81">
        <v>2</v>
      </c>
      <c r="H49" s="81">
        <v>157</v>
      </c>
      <c r="I49" s="81">
        <v>7</v>
      </c>
      <c r="J49" s="81">
        <v>389</v>
      </c>
      <c r="K49" s="81" t="s">
        <v>122</v>
      </c>
      <c r="L49" s="81" t="s">
        <v>124</v>
      </c>
      <c r="M49" s="87">
        <v>7</v>
      </c>
      <c r="N49" s="87">
        <v>389</v>
      </c>
      <c r="O49" s="81">
        <v>69</v>
      </c>
      <c r="P49" s="81">
        <v>5380</v>
      </c>
      <c r="Q49" s="81" t="s">
        <v>122</v>
      </c>
      <c r="R49" s="81" t="s">
        <v>123</v>
      </c>
      <c r="S49" s="81" t="s">
        <v>122</v>
      </c>
      <c r="T49" s="81" t="s">
        <v>124</v>
      </c>
      <c r="U49" s="81">
        <v>1</v>
      </c>
      <c r="V49" s="81">
        <v>288</v>
      </c>
      <c r="W49" s="81">
        <v>1</v>
      </c>
      <c r="X49" s="81">
        <v>288</v>
      </c>
      <c r="Y49" s="81"/>
      <c r="Z49" s="81"/>
      <c r="AA49" s="81"/>
      <c r="AB49" s="81"/>
      <c r="AC49" s="81"/>
      <c r="AD49" s="81"/>
    </row>
    <row r="50" spans="1:30" x14ac:dyDescent="0.3">
      <c r="B50" s="82" t="s">
        <v>86</v>
      </c>
      <c r="C50" s="81">
        <v>61</v>
      </c>
      <c r="D50" s="81">
        <v>5532</v>
      </c>
      <c r="E50" s="81" t="s">
        <v>122</v>
      </c>
      <c r="F50" s="81" t="s">
        <v>123</v>
      </c>
      <c r="G50" s="81" t="s">
        <v>122</v>
      </c>
      <c r="H50" s="81" t="s">
        <v>124</v>
      </c>
      <c r="I50" s="81">
        <v>1</v>
      </c>
      <c r="J50" s="81">
        <v>43</v>
      </c>
      <c r="K50" s="81" t="s">
        <v>122</v>
      </c>
      <c r="L50" s="81" t="s">
        <v>124</v>
      </c>
      <c r="M50" s="87">
        <v>1</v>
      </c>
      <c r="N50" s="87">
        <v>43</v>
      </c>
      <c r="O50" s="81">
        <v>60</v>
      </c>
      <c r="P50" s="81">
        <v>5489</v>
      </c>
      <c r="Q50" s="81" t="s">
        <v>122</v>
      </c>
      <c r="R50" s="81" t="s">
        <v>123</v>
      </c>
      <c r="S50" s="81" t="s">
        <v>122</v>
      </c>
      <c r="T50" s="81" t="s">
        <v>124</v>
      </c>
      <c r="U50" s="81" t="s">
        <v>122</v>
      </c>
      <c r="V50" s="81" t="s">
        <v>124</v>
      </c>
      <c r="W50" s="81" t="s">
        <v>126</v>
      </c>
      <c r="X50" s="81" t="s">
        <v>127</v>
      </c>
      <c r="Y50" s="81"/>
      <c r="Z50" s="81"/>
      <c r="AA50" s="81"/>
      <c r="AB50" s="81"/>
      <c r="AC50" s="81"/>
      <c r="AD50" s="81"/>
    </row>
    <row r="51" spans="1:30" x14ac:dyDescent="0.3">
      <c r="B51" s="83" t="s">
        <v>87</v>
      </c>
      <c r="C51" s="81">
        <v>27</v>
      </c>
      <c r="D51" s="81">
        <v>2052</v>
      </c>
      <c r="E51" s="81" t="s">
        <v>122</v>
      </c>
      <c r="F51" s="81" t="s">
        <v>123</v>
      </c>
      <c r="G51" s="81">
        <v>1</v>
      </c>
      <c r="H51" s="81">
        <v>73</v>
      </c>
      <c r="I51" s="81" t="s">
        <v>122</v>
      </c>
      <c r="J51" s="81" t="s">
        <v>124</v>
      </c>
      <c r="K51" s="81" t="s">
        <v>122</v>
      </c>
      <c r="L51" s="81" t="s">
        <v>124</v>
      </c>
      <c r="M51" s="104" t="s">
        <v>126</v>
      </c>
      <c r="N51" s="104" t="s">
        <v>127</v>
      </c>
      <c r="O51" s="81">
        <v>24</v>
      </c>
      <c r="P51" s="81">
        <v>1772</v>
      </c>
      <c r="Q51" s="81" t="s">
        <v>122</v>
      </c>
      <c r="R51" s="81" t="s">
        <v>123</v>
      </c>
      <c r="S51" s="81">
        <v>2</v>
      </c>
      <c r="T51" s="81">
        <v>206</v>
      </c>
      <c r="U51" s="81" t="s">
        <v>122</v>
      </c>
      <c r="V51" s="81" t="s">
        <v>124</v>
      </c>
      <c r="W51" s="81">
        <v>2</v>
      </c>
      <c r="X51" s="81">
        <v>206</v>
      </c>
      <c r="Y51" s="81"/>
      <c r="Z51" s="81"/>
      <c r="AA51" s="81"/>
      <c r="AB51" s="81"/>
      <c r="AC51" s="81"/>
      <c r="AD51" s="81"/>
    </row>
    <row r="52" spans="1:30" x14ac:dyDescent="0.3">
      <c r="B52" s="7" t="s">
        <v>4</v>
      </c>
      <c r="C52" s="84">
        <f>+SUM(C35:C51)</f>
        <v>13090</v>
      </c>
      <c r="D52" s="84">
        <f t="shared" ref="D52:X52" si="2">+SUM(D35:D51)</f>
        <v>1214174.5795452255</v>
      </c>
      <c r="E52" s="84">
        <f t="shared" si="2"/>
        <v>3</v>
      </c>
      <c r="F52" s="84">
        <f t="shared" si="2"/>
        <v>451</v>
      </c>
      <c r="G52" s="84">
        <f t="shared" si="2"/>
        <v>140</v>
      </c>
      <c r="H52" s="84">
        <f t="shared" si="2"/>
        <v>6081</v>
      </c>
      <c r="I52" s="84">
        <f t="shared" si="2"/>
        <v>845</v>
      </c>
      <c r="J52" s="84">
        <f t="shared" si="2"/>
        <v>76272</v>
      </c>
      <c r="K52" s="84">
        <f>+SUM(K35:K51)</f>
        <v>40</v>
      </c>
      <c r="L52" s="84">
        <f t="shared" si="2"/>
        <v>3842.1755922650941</v>
      </c>
      <c r="M52" s="84">
        <f t="shared" si="2"/>
        <v>885</v>
      </c>
      <c r="N52" s="84">
        <f t="shared" si="2"/>
        <v>80116.175592265092</v>
      </c>
      <c r="O52" s="84">
        <f t="shared" si="2"/>
        <v>11631</v>
      </c>
      <c r="P52" s="84">
        <f t="shared" si="2"/>
        <v>1061445.4039529604</v>
      </c>
      <c r="Q52" s="84">
        <f t="shared" si="2"/>
        <v>20</v>
      </c>
      <c r="R52" s="84">
        <f t="shared" si="2"/>
        <v>2003</v>
      </c>
      <c r="S52" s="84">
        <f t="shared" si="2"/>
        <v>217</v>
      </c>
      <c r="T52" s="84">
        <f t="shared" si="2"/>
        <v>15984</v>
      </c>
      <c r="U52" s="84">
        <f t="shared" si="2"/>
        <v>194</v>
      </c>
      <c r="V52" s="84">
        <f t="shared" si="2"/>
        <v>48096</v>
      </c>
      <c r="W52" s="84">
        <f t="shared" si="2"/>
        <v>431</v>
      </c>
      <c r="X52" s="84">
        <f t="shared" si="2"/>
        <v>66084</v>
      </c>
      <c r="Y52" s="81"/>
      <c r="Z52" s="81"/>
      <c r="AA52" s="81"/>
      <c r="AB52" s="81"/>
      <c r="AC52" s="81"/>
      <c r="AD52" s="81"/>
    </row>
    <row r="53" spans="1:30" x14ac:dyDescent="0.3">
      <c r="A53" s="11"/>
      <c r="B53" s="98" t="s">
        <v>46</v>
      </c>
      <c r="C53" s="98"/>
      <c r="D53" s="99">
        <v>49.12325867395014</v>
      </c>
      <c r="E53" s="98"/>
      <c r="F53" s="99">
        <v>7.0988214407647666E-3</v>
      </c>
      <c r="G53" s="98"/>
      <c r="H53" s="99">
        <v>0.30739812768863095</v>
      </c>
      <c r="I53" s="98"/>
      <c r="J53" s="99">
        <v>3.1131259201092525</v>
      </c>
      <c r="K53" s="98"/>
      <c r="L53" s="99">
        <v>0.15588618914305225</v>
      </c>
      <c r="M53" s="98"/>
      <c r="N53" s="99">
        <v>3.2690121092523037</v>
      </c>
      <c r="O53" s="98"/>
      <c r="P53" s="99">
        <v>42.852287378627516</v>
      </c>
      <c r="Q53" s="98"/>
      <c r="R53" s="99">
        <v>8.5111941276886316E-2</v>
      </c>
      <c r="S53" s="98"/>
      <c r="T53" s="99">
        <v>0.6481694721748037</v>
      </c>
      <c r="U53" s="98"/>
      <c r="V53" s="99">
        <v>1.9541808234892457</v>
      </c>
      <c r="W53" s="98"/>
      <c r="X53" s="99">
        <v>2.6874622369409358</v>
      </c>
      <c r="Y53" s="77"/>
      <c r="Z53" s="77"/>
      <c r="AA53" s="77"/>
      <c r="AB53" s="77"/>
      <c r="AC53" s="77"/>
      <c r="AD53" s="77"/>
    </row>
    <row r="54" spans="1:30" s="20" customFormat="1" x14ac:dyDescent="0.3">
      <c r="D54" s="21"/>
      <c r="E54" s="26"/>
      <c r="F54" s="60"/>
      <c r="H54" s="21"/>
      <c r="I54" s="26"/>
      <c r="J54" s="21"/>
      <c r="K54" s="26"/>
      <c r="L54" s="21"/>
      <c r="M54" s="26"/>
      <c r="N54" s="60"/>
      <c r="P54" s="21"/>
      <c r="Q54" s="26"/>
      <c r="R54" s="21"/>
      <c r="S54" s="26"/>
      <c r="T54" s="21"/>
      <c r="U54" s="26"/>
      <c r="V54" s="21"/>
      <c r="W54" s="26"/>
      <c r="X54" s="60"/>
    </row>
    <row r="55" spans="1:30" x14ac:dyDescent="0.3">
      <c r="B55" s="6" t="s">
        <v>28</v>
      </c>
      <c r="C55" s="8"/>
      <c r="D55" s="8"/>
      <c r="E55" s="8"/>
      <c r="F55" s="8"/>
      <c r="G55" s="8"/>
      <c r="H55" s="8"/>
      <c r="I55" s="8"/>
      <c r="J55" s="8"/>
      <c r="K55" s="8"/>
      <c r="L55" s="8"/>
      <c r="P55" s="22"/>
    </row>
    <row r="56" spans="1:30" x14ac:dyDescent="0.3">
      <c r="B56" s="82" t="s">
        <v>83</v>
      </c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7"/>
      <c r="N56" s="87">
        <v>79454</v>
      </c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</row>
    <row r="57" spans="1:30" ht="13.8" customHeight="1" x14ac:dyDescent="0.3">
      <c r="E57" s="22"/>
      <c r="F57" s="22"/>
      <c r="G57" s="22"/>
      <c r="H57" s="22"/>
      <c r="I57" s="22"/>
      <c r="J57" s="22"/>
      <c r="K57" s="22"/>
      <c r="L57" s="22"/>
      <c r="M57" s="22"/>
      <c r="N57">
        <v>660.175592265094</v>
      </c>
      <c r="O57" s="22"/>
      <c r="P57" s="22"/>
      <c r="Q57" s="22"/>
      <c r="R57" s="22"/>
      <c r="S57" s="22"/>
      <c r="T57" s="22"/>
      <c r="U57" s="22"/>
      <c r="V57" s="22"/>
      <c r="W57" s="22"/>
      <c r="X57" s="22"/>
    </row>
    <row r="58" spans="1:30" x14ac:dyDescent="0.3">
      <c r="B58" s="6" t="s">
        <v>33</v>
      </c>
    </row>
    <row r="59" spans="1:30" x14ac:dyDescent="0.3">
      <c r="B59" s="6" t="s">
        <v>129</v>
      </c>
    </row>
    <row r="60" spans="1:30" x14ac:dyDescent="0.3">
      <c r="B60" s="6" t="s">
        <v>48</v>
      </c>
    </row>
    <row r="61" spans="1:30" x14ac:dyDescent="0.3">
      <c r="B61" s="6" t="s">
        <v>49</v>
      </c>
    </row>
    <row r="62" spans="1:30" x14ac:dyDescent="0.3">
      <c r="B62" s="6" t="s">
        <v>50</v>
      </c>
    </row>
    <row r="63" spans="1:30" x14ac:dyDescent="0.3">
      <c r="B63" s="6" t="s">
        <v>69</v>
      </c>
    </row>
    <row r="65" spans="2:22" x14ac:dyDescent="0.3">
      <c r="B65" s="149" t="s">
        <v>34</v>
      </c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2:22" x14ac:dyDescent="0.3">
      <c r="B66" s="150" t="s">
        <v>35</v>
      </c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</row>
    <row r="67" spans="2:22" x14ac:dyDescent="0.3">
      <c r="B67" s="151" t="s">
        <v>67</v>
      </c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</row>
    <row r="68" spans="2:22" x14ac:dyDescent="0.3"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</row>
    <row r="69" spans="2:22" x14ac:dyDescent="0.3"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</row>
    <row r="70" spans="2:22" x14ac:dyDescent="0.3">
      <c r="B70" s="151" t="s">
        <v>36</v>
      </c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</row>
    <row r="71" spans="2:22" x14ac:dyDescent="0.3"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</row>
    <row r="72" spans="2:22" x14ac:dyDescent="0.3">
      <c r="B72" s="148" t="s">
        <v>37</v>
      </c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</row>
    <row r="73" spans="2:22" x14ac:dyDescent="0.3">
      <c r="B73" s="152" t="s">
        <v>38</v>
      </c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</row>
    <row r="74" spans="2:22" x14ac:dyDescent="0.3"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</row>
    <row r="75" spans="2:22" x14ac:dyDescent="0.3">
      <c r="B75" s="148" t="s">
        <v>39</v>
      </c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</row>
    <row r="76" spans="2:22" x14ac:dyDescent="0.3">
      <c r="B76" s="148" t="s">
        <v>40</v>
      </c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</row>
    <row r="77" spans="2:22" x14ac:dyDescent="0.3">
      <c r="B77" s="148" t="s">
        <v>68</v>
      </c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</row>
    <row r="78" spans="2:22" x14ac:dyDescent="0.3">
      <c r="B78" s="148" t="s">
        <v>41</v>
      </c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</row>
    <row r="80" spans="2:22" x14ac:dyDescent="0.3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52"/>
      <c r="N80" s="52"/>
      <c r="O80" s="13"/>
      <c r="P80" s="13"/>
      <c r="Q80" s="13"/>
      <c r="R80" s="13"/>
      <c r="S80" s="13"/>
      <c r="T80" s="13"/>
      <c r="U80" s="13"/>
      <c r="V80" s="13"/>
    </row>
    <row r="81" spans="2:2" x14ac:dyDescent="0.3">
      <c r="B81" s="27" t="s">
        <v>42</v>
      </c>
    </row>
    <row r="82" spans="2:2" x14ac:dyDescent="0.3">
      <c r="B82" s="19" t="str">
        <f>Indice!B24</f>
        <v>Información al: 25/07/2021 para todas las instituciones</v>
      </c>
    </row>
    <row r="83" spans="2:2" x14ac:dyDescent="0.3">
      <c r="B83" s="6" t="s">
        <v>28</v>
      </c>
    </row>
    <row r="85" spans="2:2" x14ac:dyDescent="0.3">
      <c r="B85" s="6" t="str">
        <f>+Indice!B25</f>
        <v>Actualización: 29/07/2021</v>
      </c>
    </row>
  </sheetData>
  <mergeCells count="43">
    <mergeCell ref="B30:L30"/>
    <mergeCell ref="I31:N31"/>
    <mergeCell ref="O31:P31"/>
    <mergeCell ref="Q31:X31"/>
    <mergeCell ref="I32:J33"/>
    <mergeCell ref="K32:L33"/>
    <mergeCell ref="M32:N33"/>
    <mergeCell ref="O32:P33"/>
    <mergeCell ref="Q32:R33"/>
    <mergeCell ref="S32:T33"/>
    <mergeCell ref="U32:V33"/>
    <mergeCell ref="W32:X33"/>
    <mergeCell ref="A31:A34"/>
    <mergeCell ref="B31:B34"/>
    <mergeCell ref="C31:D33"/>
    <mergeCell ref="E31:F33"/>
    <mergeCell ref="G31:H33"/>
    <mergeCell ref="B75:V75"/>
    <mergeCell ref="B76:V76"/>
    <mergeCell ref="B77:V77"/>
    <mergeCell ref="B78:V78"/>
    <mergeCell ref="B65:V65"/>
    <mergeCell ref="B66:V66"/>
    <mergeCell ref="B67:V69"/>
    <mergeCell ref="B70:V71"/>
    <mergeCell ref="B72:V72"/>
    <mergeCell ref="B73:V74"/>
    <mergeCell ref="O6:P6"/>
    <mergeCell ref="Q6:X6"/>
    <mergeCell ref="I7:J8"/>
    <mergeCell ref="K7:L8"/>
    <mergeCell ref="M7:N8"/>
    <mergeCell ref="O7:P8"/>
    <mergeCell ref="Q7:R8"/>
    <mergeCell ref="S7:T8"/>
    <mergeCell ref="U7:V8"/>
    <mergeCell ref="W7:X8"/>
    <mergeCell ref="B5:L5"/>
    <mergeCell ref="B6:B9"/>
    <mergeCell ref="C6:D8"/>
    <mergeCell ref="E6:F8"/>
    <mergeCell ref="G6:H8"/>
    <mergeCell ref="I6:N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81E9B-9FDF-4A2F-B2DE-290C5C6CAF1B}">
  <dimension ref="A2:X44"/>
  <sheetViews>
    <sheetView showGridLines="0" tabSelected="1" workbookViewId="0">
      <selection activeCell="B20" sqref="B20:L20"/>
    </sheetView>
  </sheetViews>
  <sheetFormatPr baseColWidth="10" defaultRowHeight="14.4" x14ac:dyDescent="0.3"/>
  <cols>
    <col min="2" max="2" width="28.88671875" customWidth="1"/>
    <col min="3" max="3" width="23.77734375" bestFit="1" customWidth="1"/>
    <col min="4" max="5" width="15.109375" bestFit="1" customWidth="1"/>
    <col min="8" max="8" width="17.109375" bestFit="1" customWidth="1"/>
  </cols>
  <sheetData>
    <row r="2" spans="2:24" s="6" customFormat="1" x14ac:dyDescent="0.3">
      <c r="B2" s="7" t="s">
        <v>105</v>
      </c>
      <c r="M2" s="11"/>
      <c r="N2" s="11"/>
      <c r="W2" s="11"/>
      <c r="X2" s="11"/>
    </row>
    <row r="3" spans="2:24" s="6" customFormat="1" x14ac:dyDescent="0.3">
      <c r="B3" s="7"/>
      <c r="M3" s="11"/>
      <c r="N3" s="11"/>
      <c r="W3" s="11"/>
      <c r="X3" s="11"/>
    </row>
    <row r="4" spans="2:24" s="6" customFormat="1" x14ac:dyDescent="0.3">
      <c r="B4" s="7" t="s">
        <v>102</v>
      </c>
      <c r="M4" s="11"/>
      <c r="N4" s="11"/>
      <c r="W4" s="11"/>
      <c r="X4" s="11"/>
    </row>
    <row r="5" spans="2:24" s="6" customFormat="1" x14ac:dyDescent="0.3">
      <c r="B5" s="156" t="s">
        <v>114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1"/>
      <c r="N5" s="11"/>
      <c r="W5" s="11"/>
      <c r="X5" s="11"/>
    </row>
    <row r="7" spans="2:24" x14ac:dyDescent="0.3">
      <c r="E7" s="119"/>
    </row>
    <row r="8" spans="2:24" x14ac:dyDescent="0.3">
      <c r="B8" s="157" t="s">
        <v>107</v>
      </c>
      <c r="C8" s="157" t="s">
        <v>115</v>
      </c>
      <c r="D8" s="197" t="s">
        <v>103</v>
      </c>
      <c r="E8" s="197" t="s">
        <v>104</v>
      </c>
    </row>
    <row r="9" spans="2:24" x14ac:dyDescent="0.3">
      <c r="B9" s="157"/>
      <c r="C9" s="157"/>
      <c r="D9" s="197"/>
      <c r="E9" s="197"/>
    </row>
    <row r="10" spans="2:24" x14ac:dyDescent="0.3">
      <c r="B10" s="157"/>
      <c r="C10" s="157"/>
      <c r="D10" s="197"/>
      <c r="E10" s="197"/>
    </row>
    <row r="11" spans="2:24" x14ac:dyDescent="0.3">
      <c r="B11" s="196"/>
      <c r="C11" s="196"/>
      <c r="D11" s="122" t="s">
        <v>110</v>
      </c>
      <c r="E11" s="122" t="s">
        <v>111</v>
      </c>
      <c r="I11" s="121"/>
      <c r="K11" s="121"/>
    </row>
    <row r="12" spans="2:24" x14ac:dyDescent="0.3">
      <c r="B12" s="193" t="s">
        <v>108</v>
      </c>
      <c r="C12" s="27" t="s">
        <v>89</v>
      </c>
      <c r="D12" s="117">
        <v>6.1575206406529999</v>
      </c>
      <c r="E12" s="24">
        <v>58.781379999999999</v>
      </c>
      <c r="I12" s="121"/>
      <c r="K12" s="121"/>
    </row>
    <row r="13" spans="2:24" x14ac:dyDescent="0.3">
      <c r="B13" s="193"/>
      <c r="C13" s="27" t="s">
        <v>113</v>
      </c>
      <c r="D13" s="117">
        <v>4.9275924</v>
      </c>
      <c r="E13" s="24">
        <v>63.549748999999998</v>
      </c>
      <c r="H13" s="121"/>
      <c r="I13" s="121"/>
      <c r="K13" s="121"/>
    </row>
    <row r="14" spans="2:24" x14ac:dyDescent="0.3">
      <c r="B14" s="193"/>
      <c r="C14" s="27" t="s">
        <v>91</v>
      </c>
      <c r="D14" s="117">
        <v>5.8509137000000004</v>
      </c>
      <c r="E14" s="24">
        <v>49.055456</v>
      </c>
      <c r="H14" s="121"/>
      <c r="I14" s="121"/>
    </row>
    <row r="15" spans="2:24" x14ac:dyDescent="0.3">
      <c r="B15" s="194" t="s">
        <v>109</v>
      </c>
      <c r="C15" s="194"/>
      <c r="D15" s="118">
        <v>2.2206678000000002</v>
      </c>
      <c r="E15" s="68">
        <v>104.0209533439</v>
      </c>
      <c r="H15" s="121" t="s">
        <v>130</v>
      </c>
      <c r="I15" s="121" t="s">
        <v>130</v>
      </c>
    </row>
    <row r="16" spans="2:24" x14ac:dyDescent="0.3">
      <c r="B16" s="195" t="s">
        <v>4</v>
      </c>
      <c r="C16" s="195"/>
      <c r="D16" s="120">
        <v>5.6305796949379996</v>
      </c>
      <c r="E16" s="63">
        <v>54.844797680479999</v>
      </c>
      <c r="H16" s="121"/>
      <c r="I16" s="121"/>
    </row>
    <row r="17" spans="2:24" x14ac:dyDescent="0.3">
      <c r="H17" s="121"/>
    </row>
    <row r="19" spans="2:24" s="6" customFormat="1" x14ac:dyDescent="0.3">
      <c r="B19" s="7" t="s">
        <v>112</v>
      </c>
      <c r="M19" s="11"/>
      <c r="N19" s="11"/>
      <c r="W19" s="11"/>
      <c r="X19" s="11"/>
    </row>
    <row r="20" spans="2:24" s="6" customFormat="1" x14ac:dyDescent="0.3">
      <c r="B20" s="156" t="s">
        <v>106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1"/>
      <c r="N20" s="11"/>
      <c r="W20" s="11"/>
      <c r="X20" s="11"/>
    </row>
    <row r="21" spans="2:24" x14ac:dyDescent="0.3">
      <c r="B21" s="157" t="s">
        <v>107</v>
      </c>
      <c r="C21" s="157" t="s">
        <v>29</v>
      </c>
      <c r="D21" s="197" t="s">
        <v>103</v>
      </c>
      <c r="E21" s="197" t="s">
        <v>104</v>
      </c>
    </row>
    <row r="22" spans="2:24" x14ac:dyDescent="0.3">
      <c r="B22" s="157"/>
      <c r="C22" s="157"/>
      <c r="D22" s="197"/>
      <c r="E22" s="197"/>
    </row>
    <row r="23" spans="2:24" x14ac:dyDescent="0.3">
      <c r="B23" s="157"/>
      <c r="C23" s="157"/>
      <c r="D23" s="197"/>
      <c r="E23" s="197"/>
      <c r="H23" s="121"/>
      <c r="I23" s="121"/>
    </row>
    <row r="24" spans="2:24" x14ac:dyDescent="0.3">
      <c r="B24" s="196"/>
      <c r="C24" s="196"/>
      <c r="D24" s="122" t="s">
        <v>110</v>
      </c>
      <c r="E24" s="122" t="s">
        <v>111</v>
      </c>
      <c r="H24" s="121"/>
      <c r="I24" s="121"/>
    </row>
    <row r="25" spans="2:24" x14ac:dyDescent="0.3">
      <c r="B25" s="193" t="s">
        <v>108</v>
      </c>
      <c r="C25" s="27" t="s">
        <v>30</v>
      </c>
      <c r="D25" s="117">
        <v>7.5296890999999997</v>
      </c>
      <c r="E25" s="24">
        <v>50.437224999999998</v>
      </c>
      <c r="H25" s="121"/>
      <c r="I25" s="121"/>
    </row>
    <row r="26" spans="2:24" x14ac:dyDescent="0.3">
      <c r="B26" s="193"/>
      <c r="C26" s="27" t="s">
        <v>1</v>
      </c>
      <c r="D26" s="117">
        <v>5.6991946000000002</v>
      </c>
      <c r="E26" s="24">
        <v>54.989085000000003</v>
      </c>
      <c r="H26" s="123"/>
      <c r="I26" s="121"/>
      <c r="J26" s="121"/>
    </row>
    <row r="27" spans="2:24" x14ac:dyDescent="0.3">
      <c r="B27" s="193"/>
      <c r="C27" s="27" t="s">
        <v>31</v>
      </c>
      <c r="D27" s="117">
        <v>4.3028598999999996</v>
      </c>
      <c r="E27" s="24">
        <v>57.743181999999997</v>
      </c>
      <c r="H27" s="123"/>
      <c r="J27" s="121"/>
    </row>
    <row r="28" spans="2:24" x14ac:dyDescent="0.3">
      <c r="B28" s="193"/>
      <c r="C28" s="27" t="s">
        <v>32</v>
      </c>
      <c r="D28" s="117">
        <v>4.0170639000000001</v>
      </c>
      <c r="E28" s="24">
        <v>56.834968000000003</v>
      </c>
      <c r="H28" s="123"/>
      <c r="J28" s="121"/>
    </row>
    <row r="29" spans="2:24" x14ac:dyDescent="0.3">
      <c r="B29" s="194" t="s">
        <v>109</v>
      </c>
      <c r="C29" s="194"/>
      <c r="D29" s="118">
        <f>+D15</f>
        <v>2.2206678000000002</v>
      </c>
      <c r="E29" s="129">
        <f>+E15</f>
        <v>104.0209533439</v>
      </c>
      <c r="H29" s="123"/>
      <c r="J29" s="121"/>
    </row>
    <row r="30" spans="2:24" x14ac:dyDescent="0.3">
      <c r="B30" s="195" t="s">
        <v>4</v>
      </c>
      <c r="C30" s="195"/>
      <c r="D30" s="120">
        <v>5.6305796949379996</v>
      </c>
      <c r="E30" s="63">
        <v>54.844797680479999</v>
      </c>
      <c r="H30" s="123"/>
    </row>
    <row r="34" spans="1:24" s="124" customFormat="1" x14ac:dyDescent="0.3">
      <c r="A34"/>
      <c r="B34"/>
      <c r="C34"/>
      <c r="D34"/>
      <c r="E34"/>
    </row>
    <row r="35" spans="1:24" s="27" customFormat="1" ht="13.8" customHeight="1" x14ac:dyDescent="0.3">
      <c r="A35" s="6"/>
      <c r="B35" s="6"/>
      <c r="C35" s="6"/>
      <c r="D35" s="6"/>
      <c r="E35" s="6"/>
      <c r="M35" s="125"/>
      <c r="N35" s="125"/>
      <c r="W35" s="125"/>
      <c r="X35" s="125"/>
    </row>
    <row r="36" spans="1:24" s="27" customFormat="1" x14ac:dyDescent="0.3">
      <c r="A36" s="6"/>
      <c r="B36" s="6" t="s">
        <v>33</v>
      </c>
      <c r="C36" s="6"/>
      <c r="D36" s="6"/>
      <c r="E36" s="6"/>
      <c r="M36" s="125"/>
      <c r="N36" s="125"/>
      <c r="W36" s="125"/>
      <c r="X36" s="125"/>
    </row>
    <row r="37" spans="1:24" s="27" customFormat="1" x14ac:dyDescent="0.3">
      <c r="A37" s="6"/>
      <c r="B37" s="6" t="s">
        <v>118</v>
      </c>
      <c r="C37" s="6"/>
      <c r="D37" s="6"/>
      <c r="E37" s="6"/>
      <c r="M37" s="125"/>
      <c r="N37" s="125"/>
      <c r="W37" s="125"/>
      <c r="X37" s="125"/>
    </row>
    <row r="38" spans="1:24" s="27" customFormat="1" x14ac:dyDescent="0.3">
      <c r="B38" s="6" t="s">
        <v>117</v>
      </c>
      <c r="C38" s="6"/>
      <c r="D38" s="6"/>
      <c r="E38" s="6"/>
      <c r="M38" s="125"/>
      <c r="N38" s="125"/>
      <c r="W38" s="125"/>
      <c r="X38" s="125"/>
    </row>
    <row r="39" spans="1:24" s="27" customFormat="1" x14ac:dyDescent="0.3">
      <c r="B39" s="12" t="s">
        <v>42</v>
      </c>
      <c r="C39" s="12"/>
      <c r="D39" s="12"/>
      <c r="E39" s="12"/>
      <c r="M39" s="125"/>
      <c r="N39" s="125"/>
      <c r="W39" s="125"/>
      <c r="X39" s="125"/>
    </row>
    <row r="40" spans="1:24" s="27" customFormat="1" x14ac:dyDescent="0.3">
      <c r="A40" s="6"/>
      <c r="B40" s="19" t="str">
        <f>Indice!B24</f>
        <v>Información al: 25/07/2021 para todas las instituciones</v>
      </c>
      <c r="C40" s="6"/>
      <c r="D40" s="6"/>
      <c r="E40" s="6"/>
      <c r="M40" s="125"/>
      <c r="N40" s="125"/>
      <c r="W40" s="125"/>
      <c r="X40" s="125"/>
    </row>
    <row r="41" spans="1:24" s="27" customFormat="1" x14ac:dyDescent="0.3">
      <c r="A41" s="6"/>
      <c r="B41" s="6" t="s">
        <v>28</v>
      </c>
      <c r="C41" s="6"/>
      <c r="D41" s="6"/>
      <c r="E41" s="6"/>
      <c r="M41" s="125"/>
      <c r="N41" s="125"/>
      <c r="W41" s="125"/>
      <c r="X41" s="125"/>
    </row>
    <row r="42" spans="1:24" s="27" customFormat="1" x14ac:dyDescent="0.3">
      <c r="A42" s="6"/>
      <c r="B42" s="6"/>
      <c r="C42" s="6"/>
      <c r="D42" s="6"/>
      <c r="E42" s="6"/>
      <c r="M42" s="125"/>
      <c r="N42" s="125"/>
      <c r="W42" s="125"/>
      <c r="X42" s="125"/>
    </row>
    <row r="43" spans="1:24" s="27" customFormat="1" x14ac:dyDescent="0.3">
      <c r="A43" s="6"/>
      <c r="B43" s="6" t="str">
        <f>+Indice!B25</f>
        <v>Actualización: 29/07/2021</v>
      </c>
      <c r="C43" s="6"/>
      <c r="D43" s="6"/>
      <c r="E43" s="6"/>
      <c r="M43" s="125"/>
      <c r="N43" s="125"/>
      <c r="W43" s="125"/>
      <c r="X43" s="125"/>
    </row>
    <row r="44" spans="1:24" s="124" customFormat="1" x14ac:dyDescent="0.3">
      <c r="A44"/>
      <c r="B44"/>
      <c r="C44"/>
      <c r="D44"/>
      <c r="E44"/>
    </row>
  </sheetData>
  <mergeCells count="16">
    <mergeCell ref="B5:L5"/>
    <mergeCell ref="C8:C11"/>
    <mergeCell ref="B8:B11"/>
    <mergeCell ref="B12:B14"/>
    <mergeCell ref="B15:C15"/>
    <mergeCell ref="D21:D23"/>
    <mergeCell ref="E21:E23"/>
    <mergeCell ref="B16:C16"/>
    <mergeCell ref="D8:D10"/>
    <mergeCell ref="E8:E10"/>
    <mergeCell ref="B20:L20"/>
    <mergeCell ref="B25:B28"/>
    <mergeCell ref="B29:C29"/>
    <mergeCell ref="B30:C30"/>
    <mergeCell ref="B21:B24"/>
    <mergeCell ref="C21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Solicitudes y Curses_Reactiva</vt:lpstr>
      <vt:lpstr>Detalle_Reactiva</vt:lpstr>
      <vt:lpstr>Solicitudes y Curses_Posterga</vt:lpstr>
      <vt:lpstr>Tasas de interes y plazos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Alvaro Yanez Oyarzun</cp:lastModifiedBy>
  <dcterms:created xsi:type="dcterms:W3CDTF">2020-05-27T13:45:00Z</dcterms:created>
  <dcterms:modified xsi:type="dcterms:W3CDTF">2021-07-29T18:40:55Z</dcterms:modified>
</cp:coreProperties>
</file>