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e21\salidas_semanales\"/>
    </mc:Choice>
  </mc:AlternateContent>
  <xr:revisionPtr revIDLastSave="0" documentId="13_ncr:1_{81D8E5ED-D2AC-4B10-A588-9D4406C36416}" xr6:coauthVersionLast="45" xr6:coauthVersionMax="45" xr10:uidLastSave="{00000000-0000-0000-0000-000000000000}"/>
  <bookViews>
    <workbookView xWindow="-120" yWindow="-120" windowWidth="29040" windowHeight="15840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6" l="1"/>
  <c r="C34" i="6" s="1"/>
  <c r="D33" i="6"/>
  <c r="D34" i="6" s="1"/>
  <c r="D20" i="6"/>
  <c r="D21" i="6" s="1"/>
  <c r="C20" i="6"/>
  <c r="C21" i="6" s="1"/>
  <c r="C39" i="6" l="1"/>
  <c r="D39" i="6"/>
  <c r="C40" i="6"/>
  <c r="D40" i="6"/>
  <c r="C41" i="6"/>
  <c r="D41" i="6"/>
  <c r="C42" i="6"/>
  <c r="D42" i="6"/>
  <c r="D38" i="6"/>
  <c r="C38" i="6"/>
  <c r="E30" i="6"/>
  <c r="E39" i="6" s="1"/>
  <c r="E31" i="6"/>
  <c r="E40" i="6" s="1"/>
  <c r="E32" i="6"/>
  <c r="E41" i="6" s="1"/>
  <c r="E33" i="6"/>
  <c r="E42" i="6" s="1"/>
  <c r="E29" i="6"/>
  <c r="E38" i="6" s="1"/>
  <c r="E10" i="6"/>
  <c r="E11" i="6"/>
  <c r="E12" i="6"/>
  <c r="E13" i="6"/>
  <c r="E14" i="6"/>
  <c r="E15" i="6"/>
  <c r="E16" i="6"/>
  <c r="E17" i="6"/>
  <c r="E18" i="6"/>
  <c r="E19" i="6"/>
  <c r="E20" i="6"/>
  <c r="E9" i="6"/>
  <c r="B82" i="4" l="1"/>
  <c r="B67" i="3"/>
  <c r="B51" i="6"/>
  <c r="B22" i="6"/>
  <c r="B85" i="4" l="1"/>
  <c r="B70" i="3"/>
  <c r="B52" i="6" l="1"/>
  <c r="B50" i="6"/>
</calcChain>
</file>

<file path=xl/sharedStrings.xml><?xml version="1.0" encoding="utf-8"?>
<sst xmlns="http://schemas.openxmlformats.org/spreadsheetml/2006/main" count="292" uniqueCount="93">
  <si>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</si>
  <si>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</si>
  <si>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</si>
  <si>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</si>
  <si>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</si>
  <si>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</si>
  <si>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</si>
  <si>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</si>
  <si>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</si>
  <si>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</si>
  <si>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</si>
  <si>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</si>
  <si>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</si>
  <si>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</si>
  <si>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</si>
  <si>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</si>
  <si>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</si>
  <si>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</si>
  <si>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</si>
  <si>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</si>
  <si>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</si>
  <si>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</si>
  <si>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</si>
  <si>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</si>
  <si>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</si>
  <si>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</si>
  <si>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</si>
  <si>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</si>
  <si>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</si>
  <si>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</si>
  <si>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</si>
  <si>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</si>
  <si>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</si>
  <si>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</si>
  <si>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</si>
  <si>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</si>
  <si>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</si>
  <si>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</si>
  <si>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</si>
  <si>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</si>
  <si>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</si>
  <si>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</si>
  <si>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</si>
  <si>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</si>
  <si>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</si>
  <si>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</si>
  <si>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</si>
  <si>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</si>
  <si>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</si>
  <si>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</si>
  <si>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</si>
  <si>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</si>
  <si>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</si>
  <si>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</si>
  <si>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</si>
  <si>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</si>
  <si>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</si>
  <si>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</si>
  <si>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</si>
  <si>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</si>
  <si>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</si>
  <si>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</si>
  <si>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</si>
  <si>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</si>
  <si>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</si>
  <si>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</si>
  <si>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</si>
  <si>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</si>
  <si>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</si>
  <si>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</si>
  <si>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</si>
  <si>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</si>
  <si>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</si>
  <si>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</si>
  <si>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</si>
  <si>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</si>
  <si>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</si>
  <si>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</si>
  <si>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</si>
  <si>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</si>
  <si>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</si>
  <si>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</si>
  <si>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</si>
  <si>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</si>
  <si>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Fuente: Fogape</t>
  </si>
  <si>
    <t>Banco del Estado</t>
  </si>
  <si>
    <t>5) Según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</si>
  <si>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BALANCE DE ACTIVIDADES ASOCIADO AL PROGRAMA DE GARANTÍAS FOGAPE COVID 19</t>
  </si>
  <si>
    <t>DERECHOS DE GARANTÍA ASOCIADOS AL PROGRAMA FOGAPE COVID</t>
  </si>
  <si>
    <t>SOLICITUDES Y CURSES DE CRÉDITO ASOCIADOS AL PROGRAMA FOGAPE COVID</t>
  </si>
  <si>
    <t>SOLICITUDES Y CURSES DE CRÉDITO ASOCIADOS AL PROGRAMA FOGAPE COVID (*)</t>
  </si>
  <si>
    <t>Actualización: 02/03/2021</t>
  </si>
  <si>
    <t>Información al: 26/02/2021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</si>
</sst>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32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166" fontId="0" fillId="2" borderId="20" xfId="4" applyNumberFormat="1" applyFont="1" applyFill="1" applyBorder="1"/>
    <xf numFmtId="166" fontId="0" fillId="2" borderId="0" xfId="4" applyNumberFormat="1" applyFont="1" applyFill="1"/>
    <xf numFmtId="166" fontId="8" fillId="0" borderId="20" xfId="4" applyNumberFormat="1" applyFont="1" applyBorder="1"/>
    <xf numFmtId="166" fontId="8" fillId="2" borderId="20" xfId="4" applyNumberFormat="1" applyFont="1" applyFill="1" applyBorder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3" fontId="2" fillId="2" borderId="0" xfId="0" applyNumberFormat="1" applyFont="1" applyFill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3" xfId="0" applyNumberFormat="1" applyFont="1" applyFill="1" applyBorder="1"/>
    <xf numFmtId="3" fontId="13" fillId="2" borderId="0" xfId="0" applyNumberFormat="1" applyFont="1" applyFill="1"/>
    <xf numFmtId="3" fontId="13" fillId="2" borderId="0" xfId="1" applyNumberFormat="1" applyFont="1" applyFill="1"/>
    <xf numFmtId="3" fontId="13" fillId="2" borderId="2" xfId="0" applyNumberFormat="1" applyFont="1" applyFill="1" applyBorder="1"/>
    <xf numFmtId="3" fontId="13" fillId="2" borderId="3" xfId="1" applyNumberFormat="1" applyFont="1" applyFill="1" applyBorder="1"/>
    <xf numFmtId="3" fontId="13" fillId="2" borderId="0" xfId="0" applyNumberFormat="1" applyFont="1" applyFill="1" applyBorder="1"/>
    <xf numFmtId="0" fontId="9" fillId="2" borderId="11" xfId="0" applyFont="1" applyFill="1" applyBorder="1"/>
    <xf numFmtId="0" fontId="16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3" applyFont="1"/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66" fontId="0" fillId="2" borderId="0" xfId="4" applyNumberFormat="1" applyFont="1" applyFill="1" applyAlignment="1">
      <alignment horizontal="left"/>
    </xf>
    <xf numFmtId="49" fontId="0" fillId="2" borderId="0" xfId="4" applyNumberFormat="1" applyFont="1" applyFill="1" applyAlignment="1">
      <alignment horizontal="left"/>
    </xf>
    <xf numFmtId="0" fontId="0" fillId="2" borderId="0" xfId="0" applyFill="1" applyAlignment="1">
      <alignment horizontal="left" vertical="top" wrapText="1"/>
    </xf>
    <xf numFmtId="166" fontId="6" fillId="0" borderId="0" xfId="0" applyNumberFormat="1" applyFont="1" applyAlignment="1">
      <alignment horizontal="left"/>
    </xf>
    <xf numFmtId="167" fontId="8" fillId="2" borderId="20" xfId="2" applyNumberFormat="1" applyFont="1" applyFill="1" applyBorder="1"/>
    <xf numFmtId="167" fontId="8" fillId="0" borderId="20" xfId="2" applyNumberFormat="1" applyFont="1" applyBorder="1"/>
    <xf numFmtId="0" fontId="0" fillId="4" borderId="0" xfId="0" applyFont="1" applyFill="1"/>
    <xf numFmtId="166" fontId="17" fillId="3" borderId="20" xfId="4" applyNumberFormat="1" applyFont="1" applyFill="1" applyBorder="1" applyAlignment="1">
      <alignment horizontal="center" vertical="center" wrapText="1"/>
    </xf>
    <xf numFmtId="166" fontId="18" fillId="2" borderId="20" xfId="4" applyNumberFormat="1" applyFont="1" applyFill="1" applyBorder="1"/>
    <xf numFmtId="167" fontId="7" fillId="2" borderId="20" xfId="2" applyNumberFormat="1" applyFont="1" applyFill="1" applyBorder="1"/>
    <xf numFmtId="0" fontId="0" fillId="0" borderId="0" xfId="0" applyFont="1" applyAlignment="1">
      <alignment horizontal="left"/>
    </xf>
    <xf numFmtId="167" fontId="7" fillId="0" borderId="20" xfId="2" applyNumberFormat="1" applyFont="1" applyBorder="1"/>
    <xf numFmtId="166" fontId="19" fillId="2" borderId="20" xfId="4" applyNumberFormat="1" applyFont="1" applyFill="1" applyBorder="1"/>
    <xf numFmtId="49" fontId="0" fillId="2" borderId="0" xfId="0" applyNumberFormat="1" applyFont="1" applyFill="1" applyAlignment="1">
      <alignment horizontal="left"/>
    </xf>
    <xf numFmtId="49" fontId="0" fillId="0" borderId="0" xfId="0" applyNumberFormat="1" applyFont="1" applyAlignment="1">
      <alignment horizontal="left"/>
    </xf>
    <xf numFmtId="166" fontId="17" fillId="3" borderId="20" xfId="4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377190</xdr:colOff>
      <xdr:row>42</xdr:row>
      <xdr:rowOff>85725</xdr:rowOff>
    </xdr:from>
    <xdr:ext cx="6043781" cy="112569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377190" y="8658225"/>
          <a:ext cx="6043781" cy="11256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26/02/2021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0"/>
  <sheetViews>
    <sheetView showGridLines="0" tabSelected="1" zoomScale="85" zoomScaleNormal="85" workbookViewId="0">
      <selection activeCell="B1" sqref="B1"/>
    </sheetView>
  </sheetViews>
  <sheetFormatPr baseColWidth="10" defaultRowHeight="15" x14ac:dyDescent="0.25"/>
  <cols>
    <col min="1" max="1" width="5.7109375" style="78" customWidth="1"/>
    <col min="2" max="2" width="13.42578125" style="79" customWidth="1"/>
    <col min="3" max="3" width="73" style="79" customWidth="1"/>
    <col min="4" max="16384" width="11.42578125" style="79"/>
  </cols>
  <sheetData>
    <row r="2" spans="2:13" ht="15.75" x14ac:dyDescent="0.25">
      <c r="B2" s="45" t="s">
        <v>87</v>
      </c>
    </row>
    <row r="4" spans="2:13" x14ac:dyDescent="0.25">
      <c r="B4" s="13" t="s">
        <v>88</v>
      </c>
      <c r="C4" s="46"/>
      <c r="D4" s="46"/>
    </row>
    <row r="6" spans="2:13" x14ac:dyDescent="0.25">
      <c r="B6" s="80" t="s">
        <v>55</v>
      </c>
      <c r="C6" s="78" t="s">
        <v>56</v>
      </c>
    </row>
    <row r="7" spans="2:13" x14ac:dyDescent="0.25">
      <c r="B7" s="80" t="s">
        <v>57</v>
      </c>
      <c r="C7" s="78" t="s">
        <v>58</v>
      </c>
    </row>
    <row r="9" spans="2:13" x14ac:dyDescent="0.25">
      <c r="B9" s="77" t="s">
        <v>89</v>
      </c>
      <c r="C9" s="47"/>
      <c r="D9" s="47"/>
    </row>
    <row r="10" spans="2:13" x14ac:dyDescent="0.25">
      <c r="B10" s="76"/>
      <c r="C10" s="47"/>
      <c r="D10" s="47"/>
    </row>
    <row r="11" spans="2:13" x14ac:dyDescent="0.25">
      <c r="B11" s="80" t="s">
        <v>50</v>
      </c>
      <c r="C11" s="99" t="s">
        <v>59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</row>
    <row r="12" spans="2:13" x14ac:dyDescent="0.25">
      <c r="B12" s="80" t="s">
        <v>3</v>
      </c>
      <c r="C12" s="99" t="s">
        <v>60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</row>
    <row r="13" spans="2:13" x14ac:dyDescent="0.25">
      <c r="B13" s="80" t="s">
        <v>5</v>
      </c>
      <c r="C13" s="99" t="s">
        <v>61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</row>
    <row r="14" spans="2:13" x14ac:dyDescent="0.25">
      <c r="B14" s="80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</row>
    <row r="15" spans="2:13" x14ac:dyDescent="0.25">
      <c r="B15" s="79" t="s">
        <v>92</v>
      </c>
    </row>
    <row r="16" spans="2:13" x14ac:dyDescent="0.25">
      <c r="B16" s="78" t="s">
        <v>91</v>
      </c>
    </row>
    <row r="30" spans="1:1" x14ac:dyDescent="0.25">
      <c r="A30" s="24"/>
    </row>
  </sheetData>
  <mergeCells count="3">
    <mergeCell ref="C11:M11"/>
    <mergeCell ref="C12:M12"/>
    <mergeCell ref="C13:M13"/>
  </mergeCells>
  <hyperlinks>
    <hyperlink ref="B6" location="'Derechos de Garantía'!B7" display="Tabla 1" xr:uid="{D90E6927-C52C-46B2-94B5-958C546B7DF5}"/>
    <hyperlink ref="B7" location="'Derechos de Garantía'!B28" display="Tabla 2" xr:uid="{23A31FFF-28FD-4ED7-8658-43C6A9290596}"/>
    <hyperlink ref="B11" location="'Solicitudes y Curses'!A1" display="Tabla 3" xr:uid="{03214C8A-F7DB-49B7-BB09-6C8A04F77C47}"/>
    <hyperlink ref="B12" location="'Solicitudes y Curses'!B23" display="Tabla 4" xr:uid="{96D109D5-46BD-4315-A5F2-51F5A005DD0E}"/>
    <hyperlink ref="B13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dimension ref="A2:E54"/>
  <sheetViews>
    <sheetView showGridLines="0" zoomScale="80" zoomScaleNormal="80" workbookViewId="0">
      <selection activeCell="B1" sqref="B1"/>
    </sheetView>
  </sheetViews>
  <sheetFormatPr baseColWidth="10" defaultRowHeight="15" x14ac:dyDescent="0.25"/>
  <cols>
    <col min="1" max="1" width="5.7109375" style="78" customWidth="1"/>
    <col min="2" max="2" width="42.42578125" style="79" bestFit="1" customWidth="1"/>
    <col min="3" max="4" width="18.28515625" style="79" customWidth="1"/>
    <col min="5" max="16384" width="11.42578125" style="79"/>
  </cols>
  <sheetData>
    <row r="2" spans="2:5" x14ac:dyDescent="0.25">
      <c r="B2" s="48" t="s">
        <v>88</v>
      </c>
    </row>
    <row r="4" spans="2:5" x14ac:dyDescent="0.25">
      <c r="B4" s="48" t="s">
        <v>62</v>
      </c>
    </row>
    <row r="5" spans="2:5" x14ac:dyDescent="0.25">
      <c r="B5" s="49" t="s">
        <v>56</v>
      </c>
      <c r="C5" s="89"/>
      <c r="D5" s="89"/>
      <c r="E5" s="89"/>
    </row>
    <row r="6" spans="2:5" x14ac:dyDescent="0.25">
      <c r="B6" s="89" t="s">
        <v>63</v>
      </c>
      <c r="C6" s="89"/>
      <c r="D6" s="89"/>
      <c r="E6" s="89"/>
    </row>
    <row r="8" spans="2:5" ht="30" x14ac:dyDescent="0.25">
      <c r="B8" s="98" t="s">
        <v>2</v>
      </c>
      <c r="C8" s="90" t="s">
        <v>64</v>
      </c>
      <c r="D8" s="90" t="s">
        <v>65</v>
      </c>
      <c r="E8" s="90" t="s">
        <v>66</v>
      </c>
    </row>
    <row r="9" spans="2:5" x14ac:dyDescent="0.25">
      <c r="B9" s="50" t="s">
        <v>67</v>
      </c>
      <c r="C9" s="53">
        <v>53000000</v>
      </c>
      <c r="D9" s="53">
        <v>51731294.672600009</v>
      </c>
      <c r="E9" s="87">
        <f>D9/C9</f>
        <v>0.97606216363396248</v>
      </c>
    </row>
    <row r="10" spans="2:5" x14ac:dyDescent="0.25">
      <c r="B10" s="50" t="s">
        <v>68</v>
      </c>
      <c r="C10" s="53">
        <v>1670721.50134</v>
      </c>
      <c r="D10" s="53">
        <v>1165719.9618000002</v>
      </c>
      <c r="E10" s="87">
        <f t="shared" ref="E10:E20" si="0">D10/C10</f>
        <v>0.69773445835528902</v>
      </c>
    </row>
    <row r="11" spans="2:5" x14ac:dyDescent="0.25">
      <c r="B11" s="50" t="s">
        <v>69</v>
      </c>
      <c r="C11" s="53">
        <v>46600000</v>
      </c>
      <c r="D11" s="53">
        <v>46065676.539299987</v>
      </c>
      <c r="E11" s="87">
        <f t="shared" si="0"/>
        <v>0.98853383131545036</v>
      </c>
    </row>
    <row r="12" spans="2:5" x14ac:dyDescent="0.25">
      <c r="B12" s="50" t="s">
        <v>70</v>
      </c>
      <c r="C12" s="53">
        <v>16973000</v>
      </c>
      <c r="D12" s="53">
        <v>16554448.721899997</v>
      </c>
      <c r="E12" s="87">
        <f t="shared" si="0"/>
        <v>0.97534017097154291</v>
      </c>
    </row>
    <row r="13" spans="2:5" x14ac:dyDescent="0.25">
      <c r="B13" s="50" t="s">
        <v>71</v>
      </c>
      <c r="C13" s="53">
        <v>49800000</v>
      </c>
      <c r="D13" s="53">
        <v>48995503.238999993</v>
      </c>
      <c r="E13" s="87">
        <f t="shared" si="0"/>
        <v>0.98384544656626494</v>
      </c>
    </row>
    <row r="14" spans="2:5" x14ac:dyDescent="0.25">
      <c r="B14" s="50" t="s">
        <v>72</v>
      </c>
      <c r="C14" s="53">
        <v>21976100.035999998</v>
      </c>
      <c r="D14" s="53">
        <v>21251100.418999996</v>
      </c>
      <c r="E14" s="87">
        <f t="shared" si="0"/>
        <v>0.96700963247289784</v>
      </c>
    </row>
    <row r="15" spans="2:5" x14ac:dyDescent="0.25">
      <c r="B15" s="50" t="s">
        <v>73</v>
      </c>
      <c r="C15" s="53">
        <v>2118000</v>
      </c>
      <c r="D15" s="53">
        <v>1781793.0347999998</v>
      </c>
      <c r="E15" s="87">
        <f t="shared" si="0"/>
        <v>0.84126205609065141</v>
      </c>
    </row>
    <row r="16" spans="2:5" x14ac:dyDescent="0.25">
      <c r="B16" s="50" t="s">
        <v>74</v>
      </c>
      <c r="C16" s="53">
        <v>58822500.100000001</v>
      </c>
      <c r="D16" s="53">
        <v>56935765.568500005</v>
      </c>
      <c r="E16" s="87">
        <f t="shared" si="0"/>
        <v>0.96792495170568249</v>
      </c>
    </row>
    <row r="17" spans="1:5" x14ac:dyDescent="0.25">
      <c r="B17" s="50" t="s">
        <v>75</v>
      </c>
      <c r="C17" s="53">
        <v>1659000</v>
      </c>
      <c r="D17" s="53">
        <v>1425065.3273999998</v>
      </c>
      <c r="E17" s="87">
        <f t="shared" si="0"/>
        <v>0.85899055298372506</v>
      </c>
    </row>
    <row r="18" spans="1:5" x14ac:dyDescent="0.25">
      <c r="B18" s="50" t="s">
        <v>76</v>
      </c>
      <c r="C18" s="53">
        <v>906933.33600000001</v>
      </c>
      <c r="D18" s="53">
        <v>781090.40060000005</v>
      </c>
      <c r="E18" s="87">
        <f t="shared" si="0"/>
        <v>0.86124345593577345</v>
      </c>
    </row>
    <row r="19" spans="1:5" x14ac:dyDescent="0.25">
      <c r="B19" s="50" t="s">
        <v>0</v>
      </c>
      <c r="C19" s="53">
        <v>93537.360000000015</v>
      </c>
      <c r="D19" s="53">
        <v>80937.383900000015</v>
      </c>
      <c r="E19" s="87">
        <f t="shared" si="0"/>
        <v>0.86529472180955291</v>
      </c>
    </row>
    <row r="20" spans="1:5" x14ac:dyDescent="0.25">
      <c r="B20" s="95" t="s">
        <v>4</v>
      </c>
      <c r="C20" s="91">
        <f>SUM(C9:C19)</f>
        <v>253619792.33333999</v>
      </c>
      <c r="D20" s="91">
        <f>SUM(D9:D19)</f>
        <v>246768395.26879996</v>
      </c>
      <c r="E20" s="92">
        <f t="shared" si="0"/>
        <v>0.97298555841598111</v>
      </c>
    </row>
    <row r="21" spans="1:5" s="93" customFormat="1" x14ac:dyDescent="0.25">
      <c r="A21" s="82"/>
      <c r="B21" s="83" t="s">
        <v>84</v>
      </c>
      <c r="C21" s="86">
        <f>SUM(C9:C19)-C20</f>
        <v>0</v>
      </c>
      <c r="D21" s="86">
        <f>SUM(D9:D19)-D20</f>
        <v>0</v>
      </c>
    </row>
    <row r="22" spans="1:5" s="93" customFormat="1" x14ac:dyDescent="0.25">
      <c r="A22" s="82"/>
      <c r="B22" s="83" t="str">
        <f>Indice!B15</f>
        <v>Información al: 26/02/2021</v>
      </c>
    </row>
    <row r="23" spans="1:5" x14ac:dyDescent="0.25">
      <c r="B23" s="51"/>
    </row>
    <row r="24" spans="1:5" x14ac:dyDescent="0.25">
      <c r="B24" s="48" t="s">
        <v>77</v>
      </c>
    </row>
    <row r="25" spans="1:5" x14ac:dyDescent="0.25">
      <c r="B25" s="49" t="s">
        <v>58</v>
      </c>
      <c r="C25" s="89"/>
      <c r="D25" s="89"/>
      <c r="E25" s="89"/>
    </row>
    <row r="26" spans="1:5" x14ac:dyDescent="0.25">
      <c r="B26" s="89" t="s">
        <v>63</v>
      </c>
      <c r="C26" s="89"/>
      <c r="D26" s="89"/>
      <c r="E26" s="89"/>
    </row>
    <row r="28" spans="1:5" ht="30" x14ac:dyDescent="0.25">
      <c r="B28" s="98" t="s">
        <v>78</v>
      </c>
      <c r="C28" s="90" t="s">
        <v>64</v>
      </c>
      <c r="D28" s="90" t="s">
        <v>65</v>
      </c>
      <c r="E28" s="90" t="s">
        <v>66</v>
      </c>
    </row>
    <row r="29" spans="1:5" x14ac:dyDescent="0.25">
      <c r="B29" s="50" t="s">
        <v>79</v>
      </c>
      <c r="C29" s="52">
        <v>89113798.060499996</v>
      </c>
      <c r="D29" s="52">
        <v>88602303.206400022</v>
      </c>
      <c r="E29" s="87">
        <f t="shared" ref="E29:E33" si="1">D29/C29</f>
        <v>0.99426020588020814</v>
      </c>
    </row>
    <row r="30" spans="1:5" x14ac:dyDescent="0.25">
      <c r="B30" s="50" t="s">
        <v>1</v>
      </c>
      <c r="C30" s="52">
        <v>68074239.299500003</v>
      </c>
      <c r="D30" s="52">
        <v>66398282.507899985</v>
      </c>
      <c r="E30" s="87">
        <f t="shared" si="1"/>
        <v>0.9753804550907067</v>
      </c>
    </row>
    <row r="31" spans="1:5" x14ac:dyDescent="0.25">
      <c r="B31" s="50" t="s">
        <v>80</v>
      </c>
      <c r="C31" s="52">
        <v>76075000</v>
      </c>
      <c r="D31" s="52">
        <v>74568135.64319998</v>
      </c>
      <c r="E31" s="87">
        <f t="shared" si="1"/>
        <v>0.98019238439960543</v>
      </c>
    </row>
    <row r="32" spans="1:5" x14ac:dyDescent="0.25">
      <c r="B32" s="50" t="s">
        <v>81</v>
      </c>
      <c r="C32" s="52">
        <v>20356754.973340001</v>
      </c>
      <c r="D32" s="52">
        <v>17199673.9113</v>
      </c>
      <c r="E32" s="87">
        <f t="shared" si="1"/>
        <v>0.84491236121991753</v>
      </c>
    </row>
    <row r="33" spans="1:5" x14ac:dyDescent="0.25">
      <c r="B33" s="95" t="s">
        <v>4</v>
      </c>
      <c r="C33" s="91">
        <f>SUM(C29:C32)</f>
        <v>253619792.33334002</v>
      </c>
      <c r="D33" s="91">
        <f>SUM(D29:D32)</f>
        <v>246768395.26879999</v>
      </c>
      <c r="E33" s="92">
        <f t="shared" si="1"/>
        <v>0.97298555841598111</v>
      </c>
    </row>
    <row r="34" spans="1:5" x14ac:dyDescent="0.25">
      <c r="C34" s="86">
        <f>SUM(C29:C32)-C33</f>
        <v>0</v>
      </c>
      <c r="D34" s="86">
        <f>SUM(D29:D32)-D33</f>
        <v>0</v>
      </c>
    </row>
    <row r="35" spans="1:5" x14ac:dyDescent="0.25">
      <c r="B35" s="89" t="s">
        <v>82</v>
      </c>
      <c r="C35" s="89"/>
      <c r="D35" s="89"/>
      <c r="E35" s="89"/>
    </row>
    <row r="37" spans="1:5" ht="30" x14ac:dyDescent="0.25">
      <c r="B37" s="98" t="s">
        <v>78</v>
      </c>
      <c r="C37" s="90" t="s">
        <v>64</v>
      </c>
      <c r="D37" s="90" t="s">
        <v>65</v>
      </c>
      <c r="E37" s="90" t="s">
        <v>66</v>
      </c>
    </row>
    <row r="38" spans="1:5" x14ac:dyDescent="0.25">
      <c r="A38" s="24"/>
      <c r="B38" s="50" t="s">
        <v>79</v>
      </c>
      <c r="C38" s="87">
        <f>C29/C$33</f>
        <v>0.35136768010351133</v>
      </c>
      <c r="D38" s="87">
        <f>D29/D$33</f>
        <v>0.35905044934902325</v>
      </c>
      <c r="E38" s="88">
        <f>E29</f>
        <v>0.99426020588020814</v>
      </c>
    </row>
    <row r="39" spans="1:5" x14ac:dyDescent="0.25">
      <c r="B39" s="50" t="s">
        <v>1</v>
      </c>
      <c r="C39" s="87">
        <f t="shared" ref="C39:D39" si="2">C30/C$33</f>
        <v>0.26841059474580758</v>
      </c>
      <c r="D39" s="87">
        <f t="shared" si="2"/>
        <v>0.2690712578309456</v>
      </c>
      <c r="E39" s="88">
        <f t="shared" ref="E39:E42" si="3">E30</f>
        <v>0.9753804550907067</v>
      </c>
    </row>
    <row r="40" spans="1:5" x14ac:dyDescent="0.25">
      <c r="B40" s="50" t="s">
        <v>80</v>
      </c>
      <c r="C40" s="87">
        <f t="shared" ref="C40:D40" si="4">C31/C$33</f>
        <v>0.29995687363394874</v>
      </c>
      <c r="D40" s="87">
        <f t="shared" si="4"/>
        <v>0.30217863013606083</v>
      </c>
      <c r="E40" s="88">
        <f t="shared" si="3"/>
        <v>0.98019238439960543</v>
      </c>
    </row>
    <row r="41" spans="1:5" x14ac:dyDescent="0.25">
      <c r="B41" s="50" t="s">
        <v>81</v>
      </c>
      <c r="C41" s="87">
        <f t="shared" ref="C41:D41" si="5">C32/C$33</f>
        <v>8.0264851516732239E-2</v>
      </c>
      <c r="D41" s="87">
        <f t="shared" si="5"/>
        <v>6.9699662683970251E-2</v>
      </c>
      <c r="E41" s="88">
        <f t="shared" si="3"/>
        <v>0.84491236121991753</v>
      </c>
    </row>
    <row r="42" spans="1:5" x14ac:dyDescent="0.25">
      <c r="B42" s="95" t="s">
        <v>83</v>
      </c>
      <c r="C42" s="92">
        <f t="shared" ref="C42:D42" si="6">C33/C$33</f>
        <v>1</v>
      </c>
      <c r="D42" s="92">
        <f t="shared" si="6"/>
        <v>1</v>
      </c>
      <c r="E42" s="94">
        <f t="shared" si="3"/>
        <v>0.97298555841598111</v>
      </c>
    </row>
    <row r="50" spans="2:2" x14ac:dyDescent="0.25">
      <c r="B50" s="84" t="str">
        <f>+B21</f>
        <v>Fuente: Fogape</v>
      </c>
    </row>
    <row r="51" spans="2:2" x14ac:dyDescent="0.25">
      <c r="B51" s="84" t="str">
        <f>Indice!B15</f>
        <v>Información al: 26/02/2021</v>
      </c>
    </row>
    <row r="52" spans="2:2" x14ac:dyDescent="0.25">
      <c r="B52" s="96" t="str">
        <f>+Indice!B16</f>
        <v>Actualización: 02/03/2021</v>
      </c>
    </row>
    <row r="53" spans="2:2" x14ac:dyDescent="0.25">
      <c r="B53" s="97"/>
    </row>
    <row r="54" spans="2:2" x14ac:dyDescent="0.25">
      <c r="B54" s="93"/>
    </row>
  </sheetData>
  <conditionalFormatting sqref="C2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34:D3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2:X70"/>
  <sheetViews>
    <sheetView zoomScale="80" zoomScaleNormal="80" workbookViewId="0">
      <selection activeCell="B1" sqref="B1"/>
    </sheetView>
  </sheetViews>
  <sheetFormatPr baseColWidth="10" defaultRowHeight="15" x14ac:dyDescent="0.25"/>
  <cols>
    <col min="1" max="1" width="5.7109375" style="6" customWidth="1"/>
    <col min="2" max="2" width="28.7109375" style="6" customWidth="1"/>
    <col min="3" max="3" width="11.42578125" style="6"/>
    <col min="4" max="4" width="18.5703125" style="6" bestFit="1" customWidth="1"/>
    <col min="5" max="5" width="8.85546875" style="6" bestFit="1" customWidth="1"/>
    <col min="6" max="6" width="16.7109375" style="6" bestFit="1" customWidth="1"/>
    <col min="7" max="7" width="8.85546875" style="6" bestFit="1" customWidth="1"/>
    <col min="8" max="8" width="18.5703125" style="6" bestFit="1" customWidth="1"/>
    <col min="9" max="9" width="8.85546875" style="6" bestFit="1" customWidth="1"/>
    <col min="10" max="10" width="18.5703125" style="6" bestFit="1" customWidth="1"/>
    <col min="11" max="11" width="8.85546875" style="6" bestFit="1" customWidth="1"/>
    <col min="12" max="12" width="15.7109375" style="6" bestFit="1" customWidth="1"/>
    <col min="13" max="13" width="9.140625" style="15" bestFit="1" customWidth="1"/>
    <col min="14" max="14" width="19.28515625" style="15" bestFit="1" customWidth="1"/>
    <col min="15" max="15" width="9.5703125" style="6" bestFit="1" customWidth="1"/>
    <col min="16" max="16" width="18.5703125" style="6" bestFit="1" customWidth="1"/>
    <col min="17" max="17" width="8.85546875" style="6" bestFit="1" customWidth="1"/>
    <col min="18" max="18" width="16.7109375" style="6" bestFit="1" customWidth="1"/>
    <col min="19" max="19" width="8.85546875" style="6" bestFit="1" customWidth="1"/>
    <col min="20" max="20" width="16.7109375" style="6" bestFit="1" customWidth="1"/>
    <col min="21" max="21" width="8.85546875" style="6" bestFit="1" customWidth="1"/>
    <col min="22" max="22" width="16.7109375" style="6" bestFit="1" customWidth="1"/>
    <col min="23" max="23" width="9.140625" style="15" bestFit="1" customWidth="1"/>
    <col min="24" max="24" width="19.28515625" style="15" bestFit="1" customWidth="1"/>
    <col min="25" max="16384" width="11.42578125" style="6"/>
  </cols>
  <sheetData>
    <row r="2" spans="2:24" x14ac:dyDescent="0.25">
      <c r="B2" s="7" t="s">
        <v>90</v>
      </c>
    </row>
    <row r="3" spans="2:24" x14ac:dyDescent="0.25">
      <c r="B3" s="7"/>
    </row>
    <row r="4" spans="2:24" x14ac:dyDescent="0.25">
      <c r="B4" s="7" t="s">
        <v>50</v>
      </c>
    </row>
    <row r="5" spans="2:24" x14ac:dyDescent="0.25">
      <c r="B5" s="109" t="s">
        <v>46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2:24" x14ac:dyDescent="0.25">
      <c r="B6" s="110" t="s">
        <v>2</v>
      </c>
      <c r="C6" s="112" t="s">
        <v>6</v>
      </c>
      <c r="D6" s="112"/>
      <c r="E6" s="114" t="s">
        <v>7</v>
      </c>
      <c r="F6" s="120"/>
      <c r="G6" s="112" t="s">
        <v>8</v>
      </c>
      <c r="H6" s="112"/>
      <c r="I6" s="106" t="s">
        <v>9</v>
      </c>
      <c r="J6" s="107"/>
      <c r="K6" s="107"/>
      <c r="L6" s="107"/>
      <c r="M6" s="107"/>
      <c r="N6" s="108"/>
      <c r="O6" s="107" t="s">
        <v>10</v>
      </c>
      <c r="P6" s="108"/>
      <c r="Q6" s="106" t="s">
        <v>11</v>
      </c>
      <c r="R6" s="107"/>
      <c r="S6" s="107"/>
      <c r="T6" s="107"/>
      <c r="U6" s="107"/>
      <c r="V6" s="107"/>
      <c r="W6" s="107"/>
      <c r="X6" s="108"/>
    </row>
    <row r="7" spans="2:24" x14ac:dyDescent="0.25">
      <c r="B7" s="110"/>
      <c r="C7" s="113"/>
      <c r="D7" s="113"/>
      <c r="E7" s="114"/>
      <c r="F7" s="120"/>
      <c r="G7" s="113"/>
      <c r="H7" s="113"/>
      <c r="I7" s="121" t="s">
        <v>12</v>
      </c>
      <c r="J7" s="122"/>
      <c r="K7" s="122" t="s">
        <v>13</v>
      </c>
      <c r="L7" s="122"/>
      <c r="M7" s="123" t="s">
        <v>4</v>
      </c>
      <c r="N7" s="124"/>
      <c r="O7" s="122" t="s">
        <v>14</v>
      </c>
      <c r="P7" s="127"/>
      <c r="Q7" s="121" t="s">
        <v>15</v>
      </c>
      <c r="R7" s="122"/>
      <c r="S7" s="122" t="s">
        <v>16</v>
      </c>
      <c r="T7" s="122"/>
      <c r="U7" s="122" t="s">
        <v>17</v>
      </c>
      <c r="V7" s="122"/>
      <c r="W7" s="123" t="s">
        <v>4</v>
      </c>
      <c r="X7" s="124"/>
    </row>
    <row r="8" spans="2:24" ht="45" customHeight="1" x14ac:dyDescent="0.25">
      <c r="B8" s="110"/>
      <c r="C8" s="113"/>
      <c r="D8" s="113"/>
      <c r="E8" s="116"/>
      <c r="F8" s="117"/>
      <c r="G8" s="113"/>
      <c r="H8" s="113"/>
      <c r="I8" s="121"/>
      <c r="J8" s="122"/>
      <c r="K8" s="122"/>
      <c r="L8" s="122"/>
      <c r="M8" s="125"/>
      <c r="N8" s="126"/>
      <c r="O8" s="122"/>
      <c r="P8" s="127"/>
      <c r="Q8" s="121"/>
      <c r="R8" s="122"/>
      <c r="S8" s="122"/>
      <c r="T8" s="122"/>
      <c r="U8" s="122"/>
      <c r="V8" s="122"/>
      <c r="W8" s="125"/>
      <c r="X8" s="126"/>
    </row>
    <row r="9" spans="2:24" x14ac:dyDescent="0.25">
      <c r="B9" s="111"/>
      <c r="C9" s="18" t="s">
        <v>18</v>
      </c>
      <c r="D9" s="18" t="s">
        <v>19</v>
      </c>
      <c r="E9" s="19" t="s">
        <v>18</v>
      </c>
      <c r="F9" s="20" t="s">
        <v>19</v>
      </c>
      <c r="G9" s="18" t="s">
        <v>18</v>
      </c>
      <c r="H9" s="18" t="s">
        <v>19</v>
      </c>
      <c r="I9" s="19" t="s">
        <v>18</v>
      </c>
      <c r="J9" s="18" t="s">
        <v>19</v>
      </c>
      <c r="K9" s="18" t="s">
        <v>18</v>
      </c>
      <c r="L9" s="18" t="s">
        <v>19</v>
      </c>
      <c r="M9" s="21" t="s">
        <v>18</v>
      </c>
      <c r="N9" s="22" t="s">
        <v>19</v>
      </c>
      <c r="O9" s="18" t="s">
        <v>18</v>
      </c>
      <c r="P9" s="20" t="s">
        <v>19</v>
      </c>
      <c r="Q9" s="19" t="s">
        <v>18</v>
      </c>
      <c r="R9" s="18" t="s">
        <v>19</v>
      </c>
      <c r="S9" s="18" t="s">
        <v>18</v>
      </c>
      <c r="T9" s="18" t="s">
        <v>19</v>
      </c>
      <c r="U9" s="18" t="s">
        <v>18</v>
      </c>
      <c r="V9" s="18" t="s">
        <v>19</v>
      </c>
      <c r="W9" s="21" t="s">
        <v>18</v>
      </c>
      <c r="X9" s="22" t="s">
        <v>19</v>
      </c>
    </row>
    <row r="10" spans="2:24" x14ac:dyDescent="0.25">
      <c r="B10" s="1" t="s">
        <v>20</v>
      </c>
      <c r="C10" s="2">
        <v>43014</v>
      </c>
      <c r="D10" s="2">
        <v>79605300.632396162</v>
      </c>
      <c r="E10" s="3">
        <v>56</v>
      </c>
      <c r="F10" s="4">
        <v>79244.240128802208</v>
      </c>
      <c r="G10" s="2">
        <v>298</v>
      </c>
      <c r="H10" s="2">
        <v>2965787.0801177477</v>
      </c>
      <c r="I10" s="3">
        <v>1211</v>
      </c>
      <c r="J10" s="28">
        <v>4732831.9409253439</v>
      </c>
      <c r="K10" s="28">
        <v>0</v>
      </c>
      <c r="L10" s="28">
        <v>0</v>
      </c>
      <c r="M10" s="29">
        <v>1211</v>
      </c>
      <c r="N10" s="5">
        <v>4732831.9409253439</v>
      </c>
      <c r="O10" s="28">
        <v>39925</v>
      </c>
      <c r="P10" s="4">
        <v>65014807.553567663</v>
      </c>
      <c r="Q10" s="3">
        <v>3</v>
      </c>
      <c r="R10" s="28">
        <v>18959.586701506756</v>
      </c>
      <c r="S10" s="28">
        <v>282</v>
      </c>
      <c r="T10" s="28">
        <v>1272184.6807222681</v>
      </c>
      <c r="U10" s="28">
        <v>1239</v>
      </c>
      <c r="V10" s="28">
        <v>5521485.5502328267</v>
      </c>
      <c r="W10" s="29">
        <v>1524</v>
      </c>
      <c r="X10" s="5">
        <v>6812629.8176566018</v>
      </c>
    </row>
    <row r="11" spans="2:24" x14ac:dyDescent="0.25">
      <c r="B11" s="1" t="s">
        <v>21</v>
      </c>
      <c r="C11" s="2">
        <v>437</v>
      </c>
      <c r="D11" s="2">
        <v>2577114.0536996983</v>
      </c>
      <c r="E11" s="3">
        <v>0</v>
      </c>
      <c r="F11" s="4">
        <v>0</v>
      </c>
      <c r="G11" s="2">
        <v>67</v>
      </c>
      <c r="H11" s="2">
        <v>501387.12435678317</v>
      </c>
      <c r="I11" s="3">
        <v>6</v>
      </c>
      <c r="J11" s="28">
        <v>20428.52765315503</v>
      </c>
      <c r="K11" s="28">
        <v>0</v>
      </c>
      <c r="L11" s="28">
        <v>0</v>
      </c>
      <c r="M11" s="29">
        <v>6</v>
      </c>
      <c r="N11" s="5">
        <v>20428.52765315503</v>
      </c>
      <c r="O11" s="28">
        <v>276</v>
      </c>
      <c r="P11" s="4">
        <v>1550665.9426723588</v>
      </c>
      <c r="Q11" s="3">
        <v>27</v>
      </c>
      <c r="R11" s="28">
        <v>183993.39454831602</v>
      </c>
      <c r="S11" s="28">
        <v>19</v>
      </c>
      <c r="T11" s="28">
        <v>91040.177584712626</v>
      </c>
      <c r="U11" s="28">
        <v>42</v>
      </c>
      <c r="V11" s="28">
        <v>229598.88688437283</v>
      </c>
      <c r="W11" s="29">
        <v>88</v>
      </c>
      <c r="X11" s="5">
        <v>504632.45901740144</v>
      </c>
    </row>
    <row r="12" spans="2:24" x14ac:dyDescent="0.25">
      <c r="B12" s="6" t="s">
        <v>85</v>
      </c>
      <c r="C12" s="2">
        <v>258544</v>
      </c>
      <c r="D12" s="2">
        <v>135031010.90176234</v>
      </c>
      <c r="E12" s="3">
        <v>0</v>
      </c>
      <c r="F12" s="4">
        <v>0</v>
      </c>
      <c r="G12" s="2">
        <v>13881</v>
      </c>
      <c r="H12" s="2">
        <v>15913395.623717451</v>
      </c>
      <c r="I12" s="3">
        <v>5670</v>
      </c>
      <c r="J12" s="28">
        <v>12545567.044514718</v>
      </c>
      <c r="K12" s="28">
        <v>22966</v>
      </c>
      <c r="L12" s="28">
        <v>13202412.47926829</v>
      </c>
      <c r="M12" s="29">
        <v>28636</v>
      </c>
      <c r="N12" s="5">
        <v>25747979.523783006</v>
      </c>
      <c r="O12" s="28">
        <v>163400</v>
      </c>
      <c r="P12" s="4">
        <v>57379644.68569617</v>
      </c>
      <c r="Q12" s="3">
        <v>0</v>
      </c>
      <c r="R12" s="28">
        <v>0</v>
      </c>
      <c r="S12" s="28">
        <v>30478</v>
      </c>
      <c r="T12" s="28">
        <v>16716198.126929479</v>
      </c>
      <c r="U12" s="28">
        <v>22149</v>
      </c>
      <c r="V12" s="28">
        <v>19273792.941636242</v>
      </c>
      <c r="W12" s="29">
        <v>52627</v>
      </c>
      <c r="X12" s="5">
        <v>35989991.068565719</v>
      </c>
    </row>
    <row r="13" spans="2:24" x14ac:dyDescent="0.25">
      <c r="B13" s="1" t="s">
        <v>22</v>
      </c>
      <c r="C13" s="2">
        <v>11300</v>
      </c>
      <c r="D13" s="2">
        <v>37761857.183172494</v>
      </c>
      <c r="E13" s="3">
        <v>1350</v>
      </c>
      <c r="F13" s="4">
        <v>5688807.9799021548</v>
      </c>
      <c r="G13" s="2">
        <v>6</v>
      </c>
      <c r="H13" s="2">
        <v>14703.395747381783</v>
      </c>
      <c r="I13" s="3">
        <v>94</v>
      </c>
      <c r="J13" s="28">
        <v>171319.05626351296</v>
      </c>
      <c r="K13" s="28">
        <v>7</v>
      </c>
      <c r="L13" s="28">
        <v>20683.469187597082</v>
      </c>
      <c r="M13" s="29">
        <v>101</v>
      </c>
      <c r="N13" s="5">
        <v>192002.52545111006</v>
      </c>
      <c r="O13" s="28">
        <v>4863</v>
      </c>
      <c r="P13" s="4">
        <v>22044472.682036798</v>
      </c>
      <c r="Q13" s="3">
        <v>556</v>
      </c>
      <c r="R13" s="28">
        <v>562936.03131098882</v>
      </c>
      <c r="S13" s="28">
        <v>219</v>
      </c>
      <c r="T13" s="28">
        <v>2813869.4894473674</v>
      </c>
      <c r="U13" s="28">
        <v>4205</v>
      </c>
      <c r="V13" s="28">
        <v>6445065.0792766931</v>
      </c>
      <c r="W13" s="29">
        <v>4980</v>
      </c>
      <c r="X13" s="5">
        <v>9821870.600035049</v>
      </c>
    </row>
    <row r="14" spans="2:24" x14ac:dyDescent="0.25">
      <c r="B14" s="6" t="s">
        <v>23</v>
      </c>
      <c r="C14" s="2">
        <v>32547</v>
      </c>
      <c r="D14" s="2">
        <v>83432935.099216715</v>
      </c>
      <c r="E14" s="3">
        <v>0</v>
      </c>
      <c r="F14" s="4">
        <v>0</v>
      </c>
      <c r="G14" s="2">
        <v>2122</v>
      </c>
      <c r="H14" s="2">
        <v>3581166.2605785099</v>
      </c>
      <c r="I14" s="3">
        <v>6451</v>
      </c>
      <c r="J14" s="28">
        <v>10892146.283357343</v>
      </c>
      <c r="K14" s="28">
        <v>0</v>
      </c>
      <c r="L14" s="28">
        <v>0</v>
      </c>
      <c r="M14" s="29">
        <v>6451</v>
      </c>
      <c r="N14" s="5">
        <v>10892146.283357343</v>
      </c>
      <c r="O14" s="28">
        <v>22117</v>
      </c>
      <c r="P14" s="4">
        <v>64187928.495233968</v>
      </c>
      <c r="Q14" s="3">
        <v>0</v>
      </c>
      <c r="R14" s="28">
        <v>0</v>
      </c>
      <c r="S14" s="28">
        <v>550</v>
      </c>
      <c r="T14" s="28">
        <v>1254779.7698135367</v>
      </c>
      <c r="U14" s="28">
        <v>1307</v>
      </c>
      <c r="V14" s="28">
        <v>3516914.2902333532</v>
      </c>
      <c r="W14" s="29">
        <v>1857</v>
      </c>
      <c r="X14" s="5">
        <v>4771694.0600468898</v>
      </c>
    </row>
    <row r="15" spans="2:24" x14ac:dyDescent="0.25">
      <c r="B15" s="6" t="s">
        <v>24</v>
      </c>
      <c r="C15" s="2">
        <v>703</v>
      </c>
      <c r="D15" s="2">
        <v>3203136.9492965993</v>
      </c>
      <c r="E15" s="3">
        <v>1</v>
      </c>
      <c r="F15" s="4">
        <v>1263.9724467671172</v>
      </c>
      <c r="G15" s="2">
        <v>25</v>
      </c>
      <c r="H15" s="2">
        <v>118947.35691404884</v>
      </c>
      <c r="I15" s="3">
        <v>92</v>
      </c>
      <c r="J15" s="28">
        <v>503624.51939155778</v>
      </c>
      <c r="K15" s="28">
        <v>0</v>
      </c>
      <c r="L15" s="28">
        <v>0</v>
      </c>
      <c r="M15" s="29">
        <v>92</v>
      </c>
      <c r="N15" s="5">
        <v>503624.51939155778</v>
      </c>
      <c r="O15" s="28">
        <v>519</v>
      </c>
      <c r="P15" s="4">
        <v>2432547.9212265043</v>
      </c>
      <c r="Q15" s="3">
        <v>0</v>
      </c>
      <c r="R15" s="28">
        <v>0</v>
      </c>
      <c r="S15" s="28">
        <v>0</v>
      </c>
      <c r="T15" s="28">
        <v>0</v>
      </c>
      <c r="U15" s="28">
        <v>66</v>
      </c>
      <c r="V15" s="28">
        <v>146753.17931772134</v>
      </c>
      <c r="W15" s="29">
        <v>66</v>
      </c>
      <c r="X15" s="5">
        <v>146753.17931772134</v>
      </c>
    </row>
    <row r="16" spans="2:24" x14ac:dyDescent="0.25">
      <c r="B16" s="6" t="s">
        <v>25</v>
      </c>
      <c r="C16" s="2">
        <v>62398</v>
      </c>
      <c r="D16" s="2">
        <v>95968204.305739224</v>
      </c>
      <c r="E16" s="3">
        <v>0</v>
      </c>
      <c r="F16" s="4">
        <v>0</v>
      </c>
      <c r="G16" s="2">
        <v>0</v>
      </c>
      <c r="H16" s="2">
        <v>0</v>
      </c>
      <c r="I16" s="3">
        <v>10298</v>
      </c>
      <c r="J16" s="28">
        <v>11740267.046530241</v>
      </c>
      <c r="K16" s="28">
        <v>817</v>
      </c>
      <c r="L16" s="28">
        <v>1759753.7253879798</v>
      </c>
      <c r="M16" s="29">
        <v>11115</v>
      </c>
      <c r="N16" s="5">
        <v>13500020.77191822</v>
      </c>
      <c r="O16" s="28">
        <v>40287</v>
      </c>
      <c r="P16" s="4">
        <v>70957674.965317622</v>
      </c>
      <c r="Q16" s="3">
        <v>0</v>
      </c>
      <c r="R16" s="28">
        <v>0</v>
      </c>
      <c r="S16" s="28">
        <v>3069</v>
      </c>
      <c r="T16" s="28">
        <v>0</v>
      </c>
      <c r="U16" s="28">
        <v>7927</v>
      </c>
      <c r="V16" s="28">
        <v>11510508.568503378</v>
      </c>
      <c r="W16" s="29">
        <v>10996</v>
      </c>
      <c r="X16" s="5">
        <v>11510508.568503378</v>
      </c>
    </row>
    <row r="17" spans="2:24" x14ac:dyDescent="0.25">
      <c r="B17" s="6" t="s">
        <v>26</v>
      </c>
      <c r="C17" s="2">
        <v>16230</v>
      </c>
      <c r="D17" s="2">
        <v>41702020.556496322</v>
      </c>
      <c r="E17" s="3">
        <v>0</v>
      </c>
      <c r="F17" s="4">
        <v>0</v>
      </c>
      <c r="G17" s="2">
        <v>121</v>
      </c>
      <c r="H17" s="2">
        <v>189371.07716756756</v>
      </c>
      <c r="I17" s="3">
        <v>2062</v>
      </c>
      <c r="J17" s="28">
        <v>4828220.4837325038</v>
      </c>
      <c r="K17" s="28">
        <v>0</v>
      </c>
      <c r="L17" s="28">
        <v>0</v>
      </c>
      <c r="M17" s="29">
        <v>2062</v>
      </c>
      <c r="N17" s="5">
        <v>4828220.4837325038</v>
      </c>
      <c r="O17" s="28">
        <v>10361</v>
      </c>
      <c r="P17" s="4">
        <v>27303832.504247118</v>
      </c>
      <c r="Q17" s="3">
        <v>0</v>
      </c>
      <c r="R17" s="28">
        <v>0</v>
      </c>
      <c r="S17" s="28">
        <v>634</v>
      </c>
      <c r="T17" s="28">
        <v>1210142.7623742048</v>
      </c>
      <c r="U17" s="28">
        <v>3052</v>
      </c>
      <c r="V17" s="28">
        <v>8170453.7289749281</v>
      </c>
      <c r="W17" s="29">
        <v>3686</v>
      </c>
      <c r="X17" s="5">
        <v>9380596.4913491327</v>
      </c>
    </row>
    <row r="18" spans="2:24" x14ac:dyDescent="0.25">
      <c r="B18" s="6" t="s">
        <v>27</v>
      </c>
      <c r="C18" s="2">
        <v>1467</v>
      </c>
      <c r="D18" s="2">
        <v>6985657.6202336708</v>
      </c>
      <c r="E18" s="3">
        <v>6</v>
      </c>
      <c r="F18" s="4">
        <v>47382.196982248701</v>
      </c>
      <c r="G18" s="2">
        <v>19</v>
      </c>
      <c r="H18" s="2">
        <v>47076.514162128035</v>
      </c>
      <c r="I18" s="3">
        <v>51</v>
      </c>
      <c r="J18" s="28">
        <v>278912.3943430059</v>
      </c>
      <c r="K18" s="28">
        <v>160</v>
      </c>
      <c r="L18" s="28">
        <v>856358.98395745666</v>
      </c>
      <c r="M18" s="29">
        <v>211</v>
      </c>
      <c r="N18" s="5">
        <v>1135271.3783004626</v>
      </c>
      <c r="O18" s="28">
        <v>457</v>
      </c>
      <c r="P18" s="4">
        <v>1900251.7310785886</v>
      </c>
      <c r="Q18" s="3">
        <v>111</v>
      </c>
      <c r="R18" s="28">
        <v>950972.74895901617</v>
      </c>
      <c r="S18" s="28">
        <v>47</v>
      </c>
      <c r="T18" s="28">
        <v>270135.5231940652</v>
      </c>
      <c r="U18" s="28">
        <v>616</v>
      </c>
      <c r="V18" s="28">
        <v>2634567.5275571612</v>
      </c>
      <c r="W18" s="29">
        <v>774</v>
      </c>
      <c r="X18" s="5">
        <v>3855675.7997102425</v>
      </c>
    </row>
    <row r="19" spans="2:24" x14ac:dyDescent="0.25">
      <c r="B19" s="6" t="s">
        <v>28</v>
      </c>
      <c r="C19" s="2">
        <v>181</v>
      </c>
      <c r="D19" s="2">
        <v>1962954.2315577024</v>
      </c>
      <c r="E19" s="3">
        <v>2</v>
      </c>
      <c r="F19" s="4">
        <v>40993.700976230823</v>
      </c>
      <c r="G19" s="2">
        <v>5</v>
      </c>
      <c r="H19" s="2">
        <v>90527.75632250974</v>
      </c>
      <c r="I19" s="3">
        <v>16</v>
      </c>
      <c r="J19" s="2">
        <v>281148.46586198307</v>
      </c>
      <c r="K19" s="2">
        <v>5</v>
      </c>
      <c r="L19" s="2">
        <v>30574.468644772158</v>
      </c>
      <c r="M19" s="54">
        <v>21</v>
      </c>
      <c r="N19" s="5">
        <v>311722.93450675526</v>
      </c>
      <c r="O19" s="2">
        <v>124</v>
      </c>
      <c r="P19" s="4">
        <v>1095123.5259775375</v>
      </c>
      <c r="Q19" s="3">
        <v>4</v>
      </c>
      <c r="R19" s="2">
        <v>46459.5277730616</v>
      </c>
      <c r="S19" s="2">
        <v>0</v>
      </c>
      <c r="T19" s="2">
        <v>0</v>
      </c>
      <c r="U19" s="2">
        <v>25</v>
      </c>
      <c r="V19" s="2">
        <v>378126.7860016076</v>
      </c>
      <c r="W19" s="54">
        <v>29</v>
      </c>
      <c r="X19" s="5">
        <v>424586.31377466925</v>
      </c>
    </row>
    <row r="20" spans="2:24" x14ac:dyDescent="0.25">
      <c r="B20" s="6" t="s">
        <v>0</v>
      </c>
      <c r="C20" s="2">
        <v>428</v>
      </c>
      <c r="D20" s="2">
        <v>165180.02493100247</v>
      </c>
      <c r="E20" s="3">
        <v>11</v>
      </c>
      <c r="F20" s="4">
        <v>3583.5326936721781</v>
      </c>
      <c r="G20" s="2">
        <v>0</v>
      </c>
      <c r="H20" s="2">
        <v>0</v>
      </c>
      <c r="I20" s="3">
        <v>10</v>
      </c>
      <c r="J20" s="28">
        <v>836.95472826471268</v>
      </c>
      <c r="K20" s="28">
        <v>26</v>
      </c>
      <c r="L20" s="28">
        <v>30161.11549326183</v>
      </c>
      <c r="M20" s="29">
        <v>36</v>
      </c>
      <c r="N20" s="5">
        <v>30998.070221526545</v>
      </c>
      <c r="O20" s="28">
        <v>353</v>
      </c>
      <c r="P20" s="4">
        <v>95986.073824872859</v>
      </c>
      <c r="Q20" s="3">
        <v>3</v>
      </c>
      <c r="R20" s="28">
        <v>1451.860242908175</v>
      </c>
      <c r="S20" s="28">
        <v>12</v>
      </c>
      <c r="T20" s="28">
        <v>26174.478073323382</v>
      </c>
      <c r="U20" s="28">
        <v>13</v>
      </c>
      <c r="V20" s="28">
        <v>6986.0098746993363</v>
      </c>
      <c r="W20" s="29">
        <v>28</v>
      </c>
      <c r="X20" s="5">
        <v>34612.348190930898</v>
      </c>
    </row>
    <row r="21" spans="2:24" x14ac:dyDescent="0.25">
      <c r="B21" s="7" t="s">
        <v>4</v>
      </c>
      <c r="C21" s="8">
        <v>427249</v>
      </c>
      <c r="D21" s="8">
        <v>488395371.55850196</v>
      </c>
      <c r="E21" s="9">
        <v>1426</v>
      </c>
      <c r="F21" s="10">
        <v>5861275.6231298754</v>
      </c>
      <c r="G21" s="8">
        <v>16544</v>
      </c>
      <c r="H21" s="8">
        <v>23422362.189084124</v>
      </c>
      <c r="I21" s="9">
        <v>25961</v>
      </c>
      <c r="J21" s="30">
        <v>45995302.717301637</v>
      </c>
      <c r="K21" s="30">
        <v>23981</v>
      </c>
      <c r="L21" s="30">
        <v>15899944.241939357</v>
      </c>
      <c r="M21" s="31">
        <v>49942</v>
      </c>
      <c r="N21" s="11">
        <v>61895246.959240988</v>
      </c>
      <c r="O21" s="30">
        <v>282682</v>
      </c>
      <c r="P21" s="10">
        <v>313962936.08087921</v>
      </c>
      <c r="Q21" s="9">
        <v>704</v>
      </c>
      <c r="R21" s="30">
        <v>1764773.1495357975</v>
      </c>
      <c r="S21" s="30">
        <v>35310</v>
      </c>
      <c r="T21" s="30">
        <v>23654525.008138955</v>
      </c>
      <c r="U21" s="30">
        <v>40641</v>
      </c>
      <c r="V21" s="30">
        <v>57834252.54849299</v>
      </c>
      <c r="W21" s="31">
        <v>76655</v>
      </c>
      <c r="X21" s="11">
        <v>83253550.706167743</v>
      </c>
    </row>
    <row r="22" spans="2:24" s="24" customFormat="1" x14ac:dyDescent="0.25">
      <c r="B22" s="24" t="s">
        <v>49</v>
      </c>
      <c r="D22" s="25">
        <v>20191.931456703016</v>
      </c>
      <c r="E22" s="27"/>
      <c r="F22" s="34">
        <v>242.32513763064236</v>
      </c>
      <c r="H22" s="25">
        <v>968.36038877040824</v>
      </c>
      <c r="I22" s="27"/>
      <c r="J22" s="25">
        <v>1901.6027871730416</v>
      </c>
      <c r="K22" s="32"/>
      <c r="L22" s="25">
        <v>657.3579583159144</v>
      </c>
      <c r="M22" s="32"/>
      <c r="N22" s="34">
        <v>2558.9607454889556</v>
      </c>
      <c r="P22" s="25">
        <v>12980.299270774251</v>
      </c>
      <c r="Q22" s="27"/>
      <c r="R22" s="25">
        <v>72.961744822326423</v>
      </c>
      <c r="S22" s="32"/>
      <c r="T22" s="25">
        <v>977.95879203576055</v>
      </c>
      <c r="U22" s="32"/>
      <c r="V22" s="25">
        <v>2391.0653771806683</v>
      </c>
      <c r="W22" s="32"/>
      <c r="X22" s="34">
        <v>3441.9859140387548</v>
      </c>
    </row>
    <row r="24" spans="2:24" x14ac:dyDescent="0.25">
      <c r="B24" s="6" t="s">
        <v>29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P24" s="26"/>
    </row>
    <row r="25" spans="2:24" x14ac:dyDescent="0.25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7" spans="2:24" x14ac:dyDescent="0.25">
      <c r="B27" s="7" t="s">
        <v>3</v>
      </c>
    </row>
    <row r="28" spans="2:24" x14ac:dyDescent="0.25">
      <c r="B28" s="109" t="s">
        <v>47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</row>
    <row r="29" spans="2:24" ht="15" customHeight="1" x14ac:dyDescent="0.25">
      <c r="B29" s="110" t="s">
        <v>30</v>
      </c>
      <c r="C29" s="112" t="s">
        <v>6</v>
      </c>
      <c r="D29" s="112"/>
      <c r="E29" s="114" t="s">
        <v>7</v>
      </c>
      <c r="F29" s="115"/>
      <c r="G29" s="116" t="s">
        <v>8</v>
      </c>
      <c r="H29" s="117"/>
      <c r="I29" s="106" t="s">
        <v>9</v>
      </c>
      <c r="J29" s="107"/>
      <c r="K29" s="107"/>
      <c r="L29" s="107"/>
      <c r="M29" s="107"/>
      <c r="N29" s="108"/>
      <c r="O29" s="106" t="s">
        <v>10</v>
      </c>
      <c r="P29" s="108"/>
      <c r="Q29" s="106" t="s">
        <v>11</v>
      </c>
      <c r="R29" s="107"/>
      <c r="S29" s="107"/>
      <c r="T29" s="107"/>
      <c r="U29" s="107"/>
      <c r="V29" s="107"/>
      <c r="W29" s="107"/>
      <c r="X29" s="108"/>
    </row>
    <row r="30" spans="2:24" ht="15" customHeight="1" x14ac:dyDescent="0.25">
      <c r="B30" s="110"/>
      <c r="C30" s="113"/>
      <c r="D30" s="113"/>
      <c r="E30" s="114"/>
      <c r="F30" s="115"/>
      <c r="G30" s="118"/>
      <c r="H30" s="119"/>
      <c r="I30" s="121" t="s">
        <v>12</v>
      </c>
      <c r="J30" s="122"/>
      <c r="K30" s="122" t="s">
        <v>13</v>
      </c>
      <c r="L30" s="122"/>
      <c r="M30" s="123" t="s">
        <v>4</v>
      </c>
      <c r="N30" s="124"/>
      <c r="O30" s="121" t="s">
        <v>14</v>
      </c>
      <c r="P30" s="127"/>
      <c r="Q30" s="121" t="s">
        <v>15</v>
      </c>
      <c r="R30" s="122"/>
      <c r="S30" s="122" t="s">
        <v>16</v>
      </c>
      <c r="T30" s="122"/>
      <c r="U30" s="122" t="s">
        <v>17</v>
      </c>
      <c r="V30" s="122"/>
      <c r="W30" s="123" t="s">
        <v>4</v>
      </c>
      <c r="X30" s="124"/>
    </row>
    <row r="31" spans="2:24" ht="45" customHeight="1" x14ac:dyDescent="0.25">
      <c r="B31" s="110"/>
      <c r="C31" s="113"/>
      <c r="D31" s="113"/>
      <c r="E31" s="116"/>
      <c r="F31" s="112"/>
      <c r="G31" s="118"/>
      <c r="H31" s="119"/>
      <c r="I31" s="121"/>
      <c r="J31" s="122"/>
      <c r="K31" s="122"/>
      <c r="L31" s="122"/>
      <c r="M31" s="125"/>
      <c r="N31" s="126"/>
      <c r="O31" s="121"/>
      <c r="P31" s="127"/>
      <c r="Q31" s="121"/>
      <c r="R31" s="122"/>
      <c r="S31" s="122"/>
      <c r="T31" s="122"/>
      <c r="U31" s="122"/>
      <c r="V31" s="122"/>
      <c r="W31" s="125"/>
      <c r="X31" s="126"/>
    </row>
    <row r="32" spans="2:24" x14ac:dyDescent="0.25">
      <c r="B32" s="111"/>
      <c r="C32" s="18" t="s">
        <v>18</v>
      </c>
      <c r="D32" s="18" t="s">
        <v>19</v>
      </c>
      <c r="E32" s="19" t="s">
        <v>18</v>
      </c>
      <c r="F32" s="18" t="s">
        <v>19</v>
      </c>
      <c r="G32" s="19" t="s">
        <v>18</v>
      </c>
      <c r="H32" s="20" t="s">
        <v>19</v>
      </c>
      <c r="I32" s="19" t="s">
        <v>18</v>
      </c>
      <c r="J32" s="18" t="s">
        <v>19</v>
      </c>
      <c r="K32" s="18" t="s">
        <v>18</v>
      </c>
      <c r="L32" s="18" t="s">
        <v>19</v>
      </c>
      <c r="M32" s="21" t="s">
        <v>18</v>
      </c>
      <c r="N32" s="22" t="s">
        <v>19</v>
      </c>
      <c r="O32" s="19" t="s">
        <v>18</v>
      </c>
      <c r="P32" s="20" t="s">
        <v>19</v>
      </c>
      <c r="Q32" s="19" t="s">
        <v>18</v>
      </c>
      <c r="R32" s="18" t="s">
        <v>19</v>
      </c>
      <c r="S32" s="18" t="s">
        <v>18</v>
      </c>
      <c r="T32" s="18" t="s">
        <v>19</v>
      </c>
      <c r="U32" s="18" t="s">
        <v>18</v>
      </c>
      <c r="V32" s="18" t="s">
        <v>19</v>
      </c>
      <c r="W32" s="21" t="s">
        <v>18</v>
      </c>
      <c r="X32" s="22" t="s">
        <v>19</v>
      </c>
    </row>
    <row r="33" spans="2:24" x14ac:dyDescent="0.25">
      <c r="B33" s="6" t="s">
        <v>31</v>
      </c>
      <c r="C33" s="2">
        <v>385683</v>
      </c>
      <c r="D33" s="2">
        <v>173388506.11298069</v>
      </c>
      <c r="E33" s="3">
        <v>1078</v>
      </c>
      <c r="F33" s="28">
        <v>1448596.909621529</v>
      </c>
      <c r="G33" s="3">
        <v>15203</v>
      </c>
      <c r="H33" s="4">
        <v>8555858.6043216232</v>
      </c>
      <c r="I33" s="3">
        <v>21939</v>
      </c>
      <c r="J33" s="28">
        <v>12060203.361893417</v>
      </c>
      <c r="K33" s="28">
        <v>23075</v>
      </c>
      <c r="L33" s="28">
        <v>10836902.578640437</v>
      </c>
      <c r="M33" s="29">
        <v>45014</v>
      </c>
      <c r="N33" s="5">
        <v>22897105.940533854</v>
      </c>
      <c r="O33" s="3">
        <v>254089</v>
      </c>
      <c r="P33" s="4">
        <v>105447907.54407078</v>
      </c>
      <c r="Q33" s="3">
        <v>587</v>
      </c>
      <c r="R33" s="28">
        <v>455902.12388364755</v>
      </c>
      <c r="S33" s="28">
        <v>33178</v>
      </c>
      <c r="T33" s="28">
        <v>12736153.200839413</v>
      </c>
      <c r="U33" s="28">
        <v>36534</v>
      </c>
      <c r="V33" s="28">
        <v>21846981.789709829</v>
      </c>
      <c r="W33" s="29">
        <v>70299</v>
      </c>
      <c r="X33" s="5">
        <v>35039037.114432894</v>
      </c>
    </row>
    <row r="34" spans="2:24" x14ac:dyDescent="0.25">
      <c r="B34" s="6" t="s">
        <v>1</v>
      </c>
      <c r="C34" s="2">
        <v>29632</v>
      </c>
      <c r="D34" s="2">
        <v>119491085.26706883</v>
      </c>
      <c r="E34" s="3">
        <v>254</v>
      </c>
      <c r="F34" s="28">
        <v>2238270.3294766233</v>
      </c>
      <c r="G34" s="3">
        <v>898</v>
      </c>
      <c r="H34" s="4">
        <v>4966262.7772412533</v>
      </c>
      <c r="I34" s="3">
        <v>2982</v>
      </c>
      <c r="J34" s="28">
        <v>12169233.807471033</v>
      </c>
      <c r="K34" s="28">
        <v>723</v>
      </c>
      <c r="L34" s="28">
        <v>2710673.4099141215</v>
      </c>
      <c r="M34" s="29">
        <v>3705</v>
      </c>
      <c r="N34" s="5">
        <v>14879907.217385154</v>
      </c>
      <c r="O34" s="3">
        <v>20261</v>
      </c>
      <c r="P34" s="4">
        <v>79942575.459804133</v>
      </c>
      <c r="Q34" s="3">
        <v>59</v>
      </c>
      <c r="R34" s="28">
        <v>363416.26681296859</v>
      </c>
      <c r="S34" s="28">
        <v>1447</v>
      </c>
      <c r="T34" s="28">
        <v>3228756.2205037512</v>
      </c>
      <c r="U34" s="28">
        <v>3008</v>
      </c>
      <c r="V34" s="28">
        <v>13871896.995844947</v>
      </c>
      <c r="W34" s="29">
        <v>4514</v>
      </c>
      <c r="X34" s="5">
        <v>17464069.483161665</v>
      </c>
    </row>
    <row r="35" spans="2:24" x14ac:dyDescent="0.25">
      <c r="B35" s="6" t="s">
        <v>32</v>
      </c>
      <c r="C35" s="2">
        <v>10677</v>
      </c>
      <c r="D35" s="2">
        <v>152936928.81232023</v>
      </c>
      <c r="E35" s="3">
        <v>82</v>
      </c>
      <c r="F35" s="28">
        <v>1692732.3975610114</v>
      </c>
      <c r="G35" s="3">
        <v>408</v>
      </c>
      <c r="H35" s="4">
        <v>8456101.0449294373</v>
      </c>
      <c r="I35" s="3">
        <v>924</v>
      </c>
      <c r="J35" s="28">
        <v>15134401.956970962</v>
      </c>
      <c r="K35" s="28">
        <v>170</v>
      </c>
      <c r="L35" s="28">
        <v>2056472.9017630366</v>
      </c>
      <c r="M35" s="29">
        <v>1094</v>
      </c>
      <c r="N35" s="5">
        <v>17190874.858733997</v>
      </c>
      <c r="O35" s="3">
        <v>7588</v>
      </c>
      <c r="P35" s="4">
        <v>102134199.75472102</v>
      </c>
      <c r="Q35" s="3">
        <v>47</v>
      </c>
      <c r="R35" s="28">
        <v>515160.11138671782</v>
      </c>
      <c r="S35" s="28">
        <v>470</v>
      </c>
      <c r="T35" s="28">
        <v>5287572.6885957913</v>
      </c>
      <c r="U35" s="28">
        <v>988</v>
      </c>
      <c r="V35" s="28">
        <v>17660287.956392266</v>
      </c>
      <c r="W35" s="29">
        <v>1505</v>
      </c>
      <c r="X35" s="5">
        <v>23463020.756374776</v>
      </c>
    </row>
    <row r="36" spans="2:24" x14ac:dyDescent="0.25">
      <c r="B36" s="6" t="s">
        <v>33</v>
      </c>
      <c r="C36" s="2">
        <v>1257</v>
      </c>
      <c r="D36" s="2">
        <v>42578851.366132163</v>
      </c>
      <c r="E36" s="3">
        <v>12</v>
      </c>
      <c r="F36" s="28">
        <v>481675.98647071223</v>
      </c>
      <c r="G36" s="3">
        <v>35</v>
      </c>
      <c r="H36" s="4">
        <v>1444139.762591813</v>
      </c>
      <c r="I36" s="3">
        <v>116</v>
      </c>
      <c r="J36" s="28">
        <v>6631463.5909662182</v>
      </c>
      <c r="K36" s="28">
        <v>13</v>
      </c>
      <c r="L36" s="28">
        <v>295895.35162176203</v>
      </c>
      <c r="M36" s="29">
        <v>129</v>
      </c>
      <c r="N36" s="5">
        <v>6927358.9425879801</v>
      </c>
      <c r="O36" s="3">
        <v>744</v>
      </c>
      <c r="P36" s="4">
        <v>26438253.322283253</v>
      </c>
      <c r="Q36" s="3">
        <v>11</v>
      </c>
      <c r="R36" s="28">
        <v>430294.64745246351</v>
      </c>
      <c r="S36" s="28">
        <v>215</v>
      </c>
      <c r="T36" s="28">
        <v>2402042.8982000006</v>
      </c>
      <c r="U36" s="28">
        <v>111</v>
      </c>
      <c r="V36" s="28">
        <v>4455085.8065459421</v>
      </c>
      <c r="W36" s="29">
        <v>337</v>
      </c>
      <c r="X36" s="5">
        <v>7287423.3521984061</v>
      </c>
    </row>
    <row r="37" spans="2:24" x14ac:dyDescent="0.25">
      <c r="B37" s="7" t="s">
        <v>4</v>
      </c>
      <c r="C37" s="8">
        <v>427249</v>
      </c>
      <c r="D37" s="8">
        <v>488395371.5585019</v>
      </c>
      <c r="E37" s="9">
        <v>1426</v>
      </c>
      <c r="F37" s="30">
        <v>5861275.6231298763</v>
      </c>
      <c r="G37" s="9">
        <v>16544</v>
      </c>
      <c r="H37" s="10">
        <v>23422362.189084128</v>
      </c>
      <c r="I37" s="9">
        <v>25961</v>
      </c>
      <c r="J37" s="30">
        <v>45995302.717301629</v>
      </c>
      <c r="K37" s="30">
        <v>23981</v>
      </c>
      <c r="L37" s="30">
        <v>15899944.241939357</v>
      </c>
      <c r="M37" s="31">
        <v>49942</v>
      </c>
      <c r="N37" s="11">
        <v>61895246.95924098</v>
      </c>
      <c r="O37" s="9">
        <v>282682</v>
      </c>
      <c r="P37" s="10">
        <v>313962936.08087921</v>
      </c>
      <c r="Q37" s="9">
        <v>704</v>
      </c>
      <c r="R37" s="30">
        <v>1764773.1495357975</v>
      </c>
      <c r="S37" s="30">
        <v>35310</v>
      </c>
      <c r="T37" s="30">
        <v>23654525.008138958</v>
      </c>
      <c r="U37" s="30">
        <v>40641</v>
      </c>
      <c r="V37" s="30">
        <v>57834252.548492983</v>
      </c>
      <c r="W37" s="31">
        <v>76655</v>
      </c>
      <c r="X37" s="11">
        <v>83253550.706167743</v>
      </c>
    </row>
    <row r="38" spans="2:24" s="24" customFormat="1" x14ac:dyDescent="0.25">
      <c r="B38" s="24" t="s">
        <v>49</v>
      </c>
      <c r="D38" s="25">
        <v>20191.931456703012</v>
      </c>
      <c r="E38" s="27"/>
      <c r="F38" s="34">
        <v>242.32513763064239</v>
      </c>
      <c r="H38" s="25">
        <v>968.36038877040846</v>
      </c>
      <c r="I38" s="27"/>
      <c r="J38" s="25">
        <v>1901.6027871730412</v>
      </c>
      <c r="K38" s="32"/>
      <c r="L38" s="25">
        <v>657.3579583159144</v>
      </c>
      <c r="M38" s="32"/>
      <c r="N38" s="34">
        <v>2558.9607454889551</v>
      </c>
      <c r="P38" s="25">
        <v>12980.299270774251</v>
      </c>
      <c r="Q38" s="27"/>
      <c r="R38" s="25">
        <v>72.961744822326423</v>
      </c>
      <c r="S38" s="32"/>
      <c r="T38" s="25">
        <v>977.95879203576078</v>
      </c>
      <c r="U38" s="32"/>
      <c r="V38" s="25">
        <v>2391.0653771806678</v>
      </c>
      <c r="W38" s="32"/>
      <c r="X38" s="34">
        <v>3441.9859140387548</v>
      </c>
    </row>
    <row r="39" spans="2:24" x14ac:dyDescent="0.25">
      <c r="P39" s="26"/>
    </row>
    <row r="40" spans="2:24" x14ac:dyDescent="0.25">
      <c r="B40" s="6" t="s">
        <v>29</v>
      </c>
      <c r="P40" s="26"/>
    </row>
    <row r="41" spans="2:24" x14ac:dyDescent="0.25">
      <c r="C41" s="26"/>
    </row>
    <row r="42" spans="2:24" x14ac:dyDescent="0.25">
      <c r="B42" s="6" t="s">
        <v>34</v>
      </c>
    </row>
    <row r="43" spans="2:24" x14ac:dyDescent="0.25">
      <c r="B43" s="6" t="s">
        <v>54</v>
      </c>
    </row>
    <row r="44" spans="2:24" x14ac:dyDescent="0.25">
      <c r="B44" s="6" t="s">
        <v>51</v>
      </c>
    </row>
    <row r="45" spans="2:24" x14ac:dyDescent="0.25">
      <c r="B45" s="6" t="s">
        <v>52</v>
      </c>
    </row>
    <row r="46" spans="2:24" x14ac:dyDescent="0.25">
      <c r="B46" s="6" t="s">
        <v>53</v>
      </c>
    </row>
    <row r="47" spans="2:24" x14ac:dyDescent="0.25">
      <c r="B47" s="101" t="s">
        <v>86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</row>
    <row r="48" spans="2:24" x14ac:dyDescent="0.25"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</row>
    <row r="50" spans="2:22" x14ac:dyDescent="0.25">
      <c r="B50" s="102" t="s">
        <v>35</v>
      </c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</row>
    <row r="51" spans="2:22" x14ac:dyDescent="0.25">
      <c r="B51" s="103" t="s">
        <v>36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</row>
    <row r="52" spans="2:22" x14ac:dyDescent="0.25">
      <c r="B52" s="104" t="s">
        <v>37</v>
      </c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</row>
    <row r="53" spans="2:22" x14ac:dyDescent="0.25"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</row>
    <row r="54" spans="2:22" x14ac:dyDescent="0.25"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</row>
    <row r="55" spans="2:22" x14ac:dyDescent="0.25">
      <c r="B55" s="104" t="s">
        <v>38</v>
      </c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</row>
    <row r="56" spans="2:22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</row>
    <row r="57" spans="2:22" x14ac:dyDescent="0.25">
      <c r="B57" s="100" t="s">
        <v>39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</row>
    <row r="58" spans="2:22" x14ac:dyDescent="0.25">
      <c r="B58" s="105" t="s">
        <v>40</v>
      </c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</row>
    <row r="59" spans="2:22" x14ac:dyDescent="0.25"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</row>
    <row r="60" spans="2:22" x14ac:dyDescent="0.25">
      <c r="B60" s="100" t="s">
        <v>41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</row>
    <row r="61" spans="2:22" x14ac:dyDescent="0.25">
      <c r="B61" s="100" t="s">
        <v>42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</row>
    <row r="62" spans="2:22" x14ac:dyDescent="0.25">
      <c r="B62" s="100" t="s">
        <v>43</v>
      </c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</row>
    <row r="63" spans="2:22" x14ac:dyDescent="0.25">
      <c r="B63" s="100" t="s">
        <v>44</v>
      </c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</row>
    <row r="65" spans="2:22" x14ac:dyDescent="0.2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75"/>
      <c r="N65" s="75"/>
      <c r="O65" s="17"/>
      <c r="P65" s="17"/>
      <c r="Q65" s="17"/>
      <c r="R65" s="17"/>
      <c r="S65" s="17"/>
      <c r="T65" s="17"/>
      <c r="U65" s="17"/>
      <c r="V65" s="17"/>
    </row>
    <row r="66" spans="2:22" x14ac:dyDescent="0.25">
      <c r="B66" s="33" t="s">
        <v>45</v>
      </c>
    </row>
    <row r="67" spans="2:22" x14ac:dyDescent="0.25">
      <c r="B67" s="23" t="str">
        <f>Indice!B15</f>
        <v>Información al: 26/02/2021</v>
      </c>
    </row>
    <row r="68" spans="2:22" x14ac:dyDescent="0.25">
      <c r="B68" s="6" t="s">
        <v>29</v>
      </c>
    </row>
    <row r="70" spans="2:22" x14ac:dyDescent="0.25">
      <c r="B70" s="6" t="str">
        <f>+Indice!B16</f>
        <v>Actualización: 02/03/2021</v>
      </c>
    </row>
  </sheetData>
  <mergeCells count="43">
    <mergeCell ref="O30:P31"/>
    <mergeCell ref="Q30:R31"/>
    <mergeCell ref="O6:P6"/>
    <mergeCell ref="Q6:X6"/>
    <mergeCell ref="S7:T8"/>
    <mergeCell ref="U7:V8"/>
    <mergeCell ref="W7:X8"/>
    <mergeCell ref="S30:T31"/>
    <mergeCell ref="U30:V31"/>
    <mergeCell ref="W30:X31"/>
    <mergeCell ref="K7:L8"/>
    <mergeCell ref="M7:N8"/>
    <mergeCell ref="O7:P8"/>
    <mergeCell ref="Q7:R8"/>
    <mergeCell ref="O29:P29"/>
    <mergeCell ref="Q29:X29"/>
    <mergeCell ref="I6:N6"/>
    <mergeCell ref="B5:L5"/>
    <mergeCell ref="B28:L28"/>
    <mergeCell ref="B29:B32"/>
    <mergeCell ref="C29:D31"/>
    <mergeCell ref="E29:F31"/>
    <mergeCell ref="G29:H31"/>
    <mergeCell ref="I29:N29"/>
    <mergeCell ref="B6:B9"/>
    <mergeCell ref="C6:D8"/>
    <mergeCell ref="E6:F8"/>
    <mergeCell ref="G6:H8"/>
    <mergeCell ref="I30:J31"/>
    <mergeCell ref="K30:L31"/>
    <mergeCell ref="M30:N31"/>
    <mergeCell ref="I7:J8"/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5"/>
  <sheetViews>
    <sheetView zoomScale="75" zoomScaleNormal="75" workbookViewId="0">
      <selection activeCell="B1" sqref="B1"/>
    </sheetView>
  </sheetViews>
  <sheetFormatPr baseColWidth="10" defaultRowHeight="15" x14ac:dyDescent="0.25"/>
  <cols>
    <col min="1" max="1" width="5.7109375" style="6" customWidth="1"/>
    <col min="2" max="2" width="20.85546875" style="6" customWidth="1"/>
    <col min="3" max="3" width="28.7109375" style="6" bestFit="1" customWidth="1"/>
    <col min="4" max="4" width="12.42578125" style="6" bestFit="1" customWidth="1"/>
    <col min="5" max="5" width="17.42578125" style="6" bestFit="1" customWidth="1"/>
    <col min="6" max="6" width="9.5703125" style="6" bestFit="1" customWidth="1"/>
    <col min="7" max="7" width="15.28515625" style="6" bestFit="1" customWidth="1"/>
    <col min="8" max="8" width="11" style="6" bestFit="1" customWidth="1"/>
    <col min="9" max="9" width="16.42578125" style="6" bestFit="1" customWidth="1"/>
    <col min="10" max="10" width="11" style="6" bestFit="1" customWidth="1"/>
    <col min="11" max="11" width="16.42578125" style="6" bestFit="1" customWidth="1"/>
    <col min="12" max="12" width="9.5703125" style="6" bestFit="1" customWidth="1"/>
    <col min="13" max="13" width="14.5703125" style="6" bestFit="1" customWidth="1"/>
    <col min="14" max="14" width="12.5703125" style="15" bestFit="1" customWidth="1"/>
    <col min="15" max="15" width="18.140625" style="15" bestFit="1" customWidth="1"/>
    <col min="16" max="16" width="11.140625" style="6" bestFit="1" customWidth="1"/>
    <col min="17" max="17" width="17.42578125" style="6" bestFit="1" customWidth="1"/>
    <col min="18" max="18" width="8.7109375" style="6" bestFit="1" customWidth="1"/>
    <col min="19" max="19" width="14.28515625" style="6" bestFit="1" customWidth="1"/>
    <col min="20" max="20" width="11.42578125" style="6" bestFit="1" customWidth="1"/>
    <col min="21" max="21" width="16.42578125" style="6" customWidth="1"/>
    <col min="22" max="22" width="11.42578125" style="6" bestFit="1" customWidth="1"/>
    <col min="23" max="23" width="16" style="6" bestFit="1" customWidth="1"/>
    <col min="24" max="24" width="12.5703125" style="15" bestFit="1" customWidth="1"/>
    <col min="25" max="25" width="18.140625" style="15" bestFit="1" customWidth="1"/>
    <col min="26" max="16384" width="11.42578125" style="6"/>
  </cols>
  <sheetData>
    <row r="2" spans="2:25" x14ac:dyDescent="0.25">
      <c r="B2" s="7" t="s">
        <v>5</v>
      </c>
    </row>
    <row r="3" spans="2:25" ht="15.75" x14ac:dyDescent="0.25">
      <c r="B3" s="7" t="s">
        <v>48</v>
      </c>
      <c r="C3" s="14"/>
    </row>
    <row r="4" spans="2:25" x14ac:dyDescent="0.25">
      <c r="B4" s="110" t="s">
        <v>2</v>
      </c>
      <c r="C4" s="110" t="s">
        <v>30</v>
      </c>
      <c r="D4" s="112" t="s">
        <v>6</v>
      </c>
      <c r="E4" s="112"/>
      <c r="F4" s="114" t="s">
        <v>7</v>
      </c>
      <c r="G4" s="120"/>
      <c r="H4" s="112" t="s">
        <v>8</v>
      </c>
      <c r="I4" s="112"/>
      <c r="J4" s="106" t="s">
        <v>9</v>
      </c>
      <c r="K4" s="107"/>
      <c r="L4" s="107"/>
      <c r="M4" s="107"/>
      <c r="N4" s="107"/>
      <c r="O4" s="108"/>
      <c r="P4" s="107" t="s">
        <v>10</v>
      </c>
      <c r="Q4" s="107"/>
      <c r="R4" s="106" t="s">
        <v>11</v>
      </c>
      <c r="S4" s="107"/>
      <c r="T4" s="107"/>
      <c r="U4" s="107"/>
      <c r="V4" s="107"/>
      <c r="W4" s="107"/>
      <c r="X4" s="107"/>
      <c r="Y4" s="108"/>
    </row>
    <row r="5" spans="2:25" x14ac:dyDescent="0.25">
      <c r="B5" s="110"/>
      <c r="C5" s="110"/>
      <c r="D5" s="113"/>
      <c r="E5" s="113"/>
      <c r="F5" s="114"/>
      <c r="G5" s="120"/>
      <c r="H5" s="113"/>
      <c r="I5" s="113"/>
      <c r="J5" s="121" t="s">
        <v>12</v>
      </c>
      <c r="K5" s="122"/>
      <c r="L5" s="122" t="s">
        <v>13</v>
      </c>
      <c r="M5" s="122"/>
      <c r="N5" s="123" t="s">
        <v>4</v>
      </c>
      <c r="O5" s="124"/>
      <c r="P5" s="122" t="s">
        <v>14</v>
      </c>
      <c r="Q5" s="122"/>
      <c r="R5" s="121" t="s">
        <v>15</v>
      </c>
      <c r="S5" s="122"/>
      <c r="T5" s="122" t="s">
        <v>16</v>
      </c>
      <c r="U5" s="122"/>
      <c r="V5" s="122" t="s">
        <v>17</v>
      </c>
      <c r="W5" s="122"/>
      <c r="X5" s="123" t="s">
        <v>4</v>
      </c>
      <c r="Y5" s="124"/>
    </row>
    <row r="6" spans="2:25" ht="30" customHeight="1" x14ac:dyDescent="0.25">
      <c r="B6" s="110"/>
      <c r="C6" s="110"/>
      <c r="D6" s="113"/>
      <c r="E6" s="113"/>
      <c r="F6" s="116"/>
      <c r="G6" s="117"/>
      <c r="H6" s="113"/>
      <c r="I6" s="113"/>
      <c r="J6" s="121"/>
      <c r="K6" s="122"/>
      <c r="L6" s="122"/>
      <c r="M6" s="122"/>
      <c r="N6" s="125"/>
      <c r="O6" s="126"/>
      <c r="P6" s="122"/>
      <c r="Q6" s="122"/>
      <c r="R6" s="121"/>
      <c r="S6" s="122"/>
      <c r="T6" s="122"/>
      <c r="U6" s="122"/>
      <c r="V6" s="122"/>
      <c r="W6" s="122"/>
      <c r="X6" s="125"/>
      <c r="Y6" s="126"/>
    </row>
    <row r="7" spans="2:25" x14ac:dyDescent="0.25">
      <c r="B7" s="111"/>
      <c r="C7" s="111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25">
      <c r="B8" s="128" t="s">
        <v>20</v>
      </c>
      <c r="C8" s="6" t="s">
        <v>31</v>
      </c>
      <c r="D8" s="36">
        <v>34996</v>
      </c>
      <c r="E8" s="36">
        <v>27013778.963194147</v>
      </c>
      <c r="F8" s="57">
        <v>42</v>
      </c>
      <c r="G8" s="35">
        <v>25952.428859702133</v>
      </c>
      <c r="H8" s="36">
        <v>139</v>
      </c>
      <c r="I8" s="36">
        <v>237116.52975339897</v>
      </c>
      <c r="J8" s="57">
        <v>842</v>
      </c>
      <c r="K8" s="37">
        <v>598217.14978312619</v>
      </c>
      <c r="L8" s="37">
        <v>0</v>
      </c>
      <c r="M8" s="37">
        <v>0</v>
      </c>
      <c r="N8" s="58">
        <v>842</v>
      </c>
      <c r="O8" s="42">
        <v>598217.14978312619</v>
      </c>
      <c r="P8" s="36">
        <v>32800</v>
      </c>
      <c r="Q8" s="36">
        <v>25356628.094383895</v>
      </c>
      <c r="R8" s="57">
        <v>2</v>
      </c>
      <c r="S8" s="37">
        <v>1878.8779614105795</v>
      </c>
      <c r="T8" s="37">
        <v>228</v>
      </c>
      <c r="U8" s="37">
        <v>143935.54560395508</v>
      </c>
      <c r="V8" s="37">
        <v>943</v>
      </c>
      <c r="W8" s="37">
        <v>650050.336848657</v>
      </c>
      <c r="X8" s="58">
        <v>1173</v>
      </c>
      <c r="Y8" s="42">
        <v>795864.76041402272</v>
      </c>
    </row>
    <row r="9" spans="2:25" x14ac:dyDescent="0.25">
      <c r="B9" s="131"/>
      <c r="C9" s="6" t="s">
        <v>1</v>
      </c>
      <c r="D9" s="36">
        <v>5912</v>
      </c>
      <c r="E9" s="36">
        <v>21033523.977386508</v>
      </c>
      <c r="F9" s="57">
        <v>13</v>
      </c>
      <c r="G9" s="35">
        <v>43043.386025042368</v>
      </c>
      <c r="H9" s="36">
        <v>67</v>
      </c>
      <c r="I9" s="36">
        <v>479831.26992678182</v>
      </c>
      <c r="J9" s="57">
        <v>176</v>
      </c>
      <c r="K9" s="37">
        <v>757428.64240135637</v>
      </c>
      <c r="L9" s="37">
        <v>0</v>
      </c>
      <c r="M9" s="37">
        <v>0</v>
      </c>
      <c r="N9" s="58">
        <v>176</v>
      </c>
      <c r="O9" s="42">
        <v>757428.64240135637</v>
      </c>
      <c r="P9" s="36">
        <v>5466</v>
      </c>
      <c r="Q9" s="36">
        <v>18704994.664362364</v>
      </c>
      <c r="R9" s="57">
        <v>1</v>
      </c>
      <c r="S9" s="37">
        <v>17080.708740096179</v>
      </c>
      <c r="T9" s="37">
        <v>29</v>
      </c>
      <c r="U9" s="37">
        <v>141974.85104767943</v>
      </c>
      <c r="V9" s="37">
        <v>160</v>
      </c>
      <c r="W9" s="37">
        <v>889170.45488318673</v>
      </c>
      <c r="X9" s="58">
        <v>190</v>
      </c>
      <c r="Y9" s="42">
        <v>1048226.0146709624</v>
      </c>
    </row>
    <row r="10" spans="2:25" x14ac:dyDescent="0.25">
      <c r="B10" s="131"/>
      <c r="C10" s="6" t="s">
        <v>32</v>
      </c>
      <c r="D10" s="36">
        <v>1894</v>
      </c>
      <c r="E10" s="36">
        <v>24484477.244977333</v>
      </c>
      <c r="F10" s="57">
        <v>1</v>
      </c>
      <c r="G10" s="35">
        <v>10248.425244057706</v>
      </c>
      <c r="H10" s="36">
        <v>80</v>
      </c>
      <c r="I10" s="36">
        <v>1704989.5141529045</v>
      </c>
      <c r="J10" s="57">
        <v>167</v>
      </c>
      <c r="K10" s="37">
        <v>2459132.2153781718</v>
      </c>
      <c r="L10" s="37">
        <v>0</v>
      </c>
      <c r="M10" s="37">
        <v>0</v>
      </c>
      <c r="N10" s="58">
        <v>167</v>
      </c>
      <c r="O10" s="42">
        <v>2459132.2153781718</v>
      </c>
      <c r="P10" s="36">
        <v>1506</v>
      </c>
      <c r="Q10" s="36">
        <v>16626857.218905337</v>
      </c>
      <c r="R10" s="57">
        <v>0</v>
      </c>
      <c r="S10" s="37">
        <v>0</v>
      </c>
      <c r="T10" s="37">
        <v>16</v>
      </c>
      <c r="U10" s="37">
        <v>408126.45463585807</v>
      </c>
      <c r="V10" s="37">
        <v>124</v>
      </c>
      <c r="W10" s="37">
        <v>3275123.4166610013</v>
      </c>
      <c r="X10" s="58">
        <v>140</v>
      </c>
      <c r="Y10" s="42">
        <v>3683249.8712968593</v>
      </c>
    </row>
    <row r="11" spans="2:25" x14ac:dyDescent="0.25">
      <c r="B11" s="131"/>
      <c r="C11" s="6" t="s">
        <v>33</v>
      </c>
      <c r="D11" s="36">
        <v>212</v>
      </c>
      <c r="E11" s="36">
        <v>7073520.4468381731</v>
      </c>
      <c r="F11" s="57">
        <v>0</v>
      </c>
      <c r="G11" s="35">
        <v>0</v>
      </c>
      <c r="H11" s="36">
        <v>12</v>
      </c>
      <c r="I11" s="36">
        <v>543849.7662846623</v>
      </c>
      <c r="J11" s="57">
        <v>26</v>
      </c>
      <c r="K11" s="37">
        <v>918053.93336268933</v>
      </c>
      <c r="L11" s="37">
        <v>0</v>
      </c>
      <c r="M11" s="37">
        <v>0</v>
      </c>
      <c r="N11" s="58">
        <v>26</v>
      </c>
      <c r="O11" s="42">
        <v>918053.93336268933</v>
      </c>
      <c r="P11" s="36">
        <v>153</v>
      </c>
      <c r="Q11" s="36">
        <v>4326327.575916064</v>
      </c>
      <c r="R11" s="57">
        <v>0</v>
      </c>
      <c r="S11" s="37">
        <v>0</v>
      </c>
      <c r="T11" s="37">
        <v>9</v>
      </c>
      <c r="U11" s="37">
        <v>578147.8294347754</v>
      </c>
      <c r="V11" s="37">
        <v>12</v>
      </c>
      <c r="W11" s="37">
        <v>707141.34183998173</v>
      </c>
      <c r="X11" s="58">
        <v>21</v>
      </c>
      <c r="Y11" s="42">
        <v>1285289.1712747572</v>
      </c>
    </row>
    <row r="12" spans="2:25" x14ac:dyDescent="0.25">
      <c r="B12" s="128" t="s">
        <v>21</v>
      </c>
      <c r="C12" s="16" t="s">
        <v>31</v>
      </c>
      <c r="D12" s="39">
        <v>158</v>
      </c>
      <c r="E12" s="39">
        <v>273610.15127017273</v>
      </c>
      <c r="F12" s="59">
        <v>0</v>
      </c>
      <c r="G12" s="38">
        <v>0</v>
      </c>
      <c r="H12" s="39">
        <v>9</v>
      </c>
      <c r="I12" s="39">
        <v>18583.81110922464</v>
      </c>
      <c r="J12" s="59">
        <v>2</v>
      </c>
      <c r="K12" s="39">
        <v>5909.9252240732776</v>
      </c>
      <c r="L12" s="39">
        <v>0</v>
      </c>
      <c r="M12" s="39">
        <v>0</v>
      </c>
      <c r="N12" s="60">
        <v>2</v>
      </c>
      <c r="O12" s="43">
        <v>5909.9252240732776</v>
      </c>
      <c r="P12" s="39">
        <v>117</v>
      </c>
      <c r="Q12" s="39">
        <v>180486.12721916838</v>
      </c>
      <c r="R12" s="59">
        <v>9</v>
      </c>
      <c r="S12" s="39">
        <v>23776.346566213881</v>
      </c>
      <c r="T12" s="39">
        <v>6</v>
      </c>
      <c r="U12" s="39">
        <v>14176.988254279828</v>
      </c>
      <c r="V12" s="39">
        <v>15</v>
      </c>
      <c r="W12" s="39">
        <v>30676.952897212734</v>
      </c>
      <c r="X12" s="60">
        <v>30</v>
      </c>
      <c r="Y12" s="43">
        <v>68630.287717706437</v>
      </c>
    </row>
    <row r="13" spans="2:25" x14ac:dyDescent="0.25">
      <c r="B13" s="129"/>
      <c r="C13" s="33" t="s">
        <v>1</v>
      </c>
      <c r="D13" s="37">
        <v>153</v>
      </c>
      <c r="E13" s="37">
        <v>575619.40628139651</v>
      </c>
      <c r="F13" s="57">
        <v>0</v>
      </c>
      <c r="G13" s="35">
        <v>0</v>
      </c>
      <c r="H13" s="37">
        <v>28</v>
      </c>
      <c r="I13" s="37">
        <v>118813.40999610901</v>
      </c>
      <c r="J13" s="57">
        <v>1</v>
      </c>
      <c r="K13" s="37">
        <v>1708.0708740096177</v>
      </c>
      <c r="L13" s="37">
        <v>0</v>
      </c>
      <c r="M13" s="37">
        <v>0</v>
      </c>
      <c r="N13" s="58">
        <v>1</v>
      </c>
      <c r="O13" s="42">
        <v>1708.0708740096177</v>
      </c>
      <c r="P13" s="37">
        <v>91</v>
      </c>
      <c r="Q13" s="37">
        <v>326309.38151095266</v>
      </c>
      <c r="R13" s="57">
        <v>8</v>
      </c>
      <c r="S13" s="37">
        <v>35527.874179400053</v>
      </c>
      <c r="T13" s="37">
        <v>11</v>
      </c>
      <c r="U13" s="37">
        <v>49534.055346278918</v>
      </c>
      <c r="V13" s="37">
        <v>14</v>
      </c>
      <c r="W13" s="37">
        <v>43726.614374646211</v>
      </c>
      <c r="X13" s="58">
        <v>33</v>
      </c>
      <c r="Y13" s="42">
        <v>128788.54390032518</v>
      </c>
    </row>
    <row r="14" spans="2:25" x14ac:dyDescent="0.25">
      <c r="B14" s="129"/>
      <c r="C14" s="33" t="s">
        <v>32</v>
      </c>
      <c r="D14" s="37">
        <v>119</v>
      </c>
      <c r="E14" s="37">
        <v>1552978.0386495444</v>
      </c>
      <c r="F14" s="57">
        <v>0</v>
      </c>
      <c r="G14" s="35">
        <v>0</v>
      </c>
      <c r="H14" s="37">
        <v>27</v>
      </c>
      <c r="I14" s="37">
        <v>217095.80808662242</v>
      </c>
      <c r="J14" s="57">
        <v>2</v>
      </c>
      <c r="K14" s="37">
        <v>5978.2480590336618</v>
      </c>
      <c r="L14" s="37">
        <v>0</v>
      </c>
      <c r="M14" s="37">
        <v>0</v>
      </c>
      <c r="N14" s="58">
        <v>2</v>
      </c>
      <c r="O14" s="42">
        <v>5978.2480590336618</v>
      </c>
      <c r="P14" s="37">
        <v>65</v>
      </c>
      <c r="Q14" s="37">
        <v>1022690.3551045186</v>
      </c>
      <c r="R14" s="57">
        <v>10</v>
      </c>
      <c r="S14" s="37">
        <v>124689.17380270209</v>
      </c>
      <c r="T14" s="37">
        <v>2</v>
      </c>
      <c r="U14" s="37">
        <v>27329.133984153883</v>
      </c>
      <c r="V14" s="37">
        <v>13</v>
      </c>
      <c r="W14" s="37">
        <v>155195.31961251388</v>
      </c>
      <c r="X14" s="58">
        <v>25</v>
      </c>
      <c r="Y14" s="42">
        <v>307213.62739936984</v>
      </c>
    </row>
    <row r="15" spans="2:25" x14ac:dyDescent="0.25">
      <c r="B15" s="130"/>
      <c r="C15" s="17" t="s">
        <v>33</v>
      </c>
      <c r="D15" s="41">
        <v>7</v>
      </c>
      <c r="E15" s="41">
        <v>174906.45749858484</v>
      </c>
      <c r="F15" s="61">
        <v>0</v>
      </c>
      <c r="G15" s="40">
        <v>0</v>
      </c>
      <c r="H15" s="41">
        <v>3</v>
      </c>
      <c r="I15" s="41">
        <v>146894.09516482713</v>
      </c>
      <c r="J15" s="61">
        <v>1</v>
      </c>
      <c r="K15" s="41">
        <v>6832.2834960384707</v>
      </c>
      <c r="L15" s="41">
        <v>0</v>
      </c>
      <c r="M15" s="41">
        <v>0</v>
      </c>
      <c r="N15" s="62">
        <v>1</v>
      </c>
      <c r="O15" s="44">
        <v>6832.2834960384707</v>
      </c>
      <c r="P15" s="41">
        <v>3</v>
      </c>
      <c r="Q15" s="41">
        <v>21180.078837719258</v>
      </c>
      <c r="R15" s="6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62">
        <v>0</v>
      </c>
      <c r="Y15" s="44">
        <v>0</v>
      </c>
    </row>
    <row r="16" spans="2:25" x14ac:dyDescent="0.25">
      <c r="B16" s="131" t="s">
        <v>85</v>
      </c>
      <c r="C16" s="6" t="s">
        <v>31</v>
      </c>
      <c r="D16" s="36">
        <v>251686</v>
      </c>
      <c r="E16" s="36">
        <v>77634532.693330556</v>
      </c>
      <c r="F16" s="57">
        <v>0</v>
      </c>
      <c r="G16" s="35">
        <v>0</v>
      </c>
      <c r="H16" s="36">
        <v>13012</v>
      </c>
      <c r="I16" s="36">
        <v>7894286.5249263905</v>
      </c>
      <c r="J16" s="57">
        <v>5173</v>
      </c>
      <c r="K16" s="37">
        <v>2394745.9830784835</v>
      </c>
      <c r="L16" s="37">
        <v>22383</v>
      </c>
      <c r="M16" s="37">
        <v>10305908.824304072</v>
      </c>
      <c r="N16" s="58">
        <v>27556</v>
      </c>
      <c r="O16" s="42">
        <v>12700654.807382556</v>
      </c>
      <c r="P16" s="36">
        <v>160166</v>
      </c>
      <c r="Q16" s="36">
        <v>33405896.460774664</v>
      </c>
      <c r="R16" s="57">
        <v>0</v>
      </c>
      <c r="S16" s="37">
        <v>0</v>
      </c>
      <c r="T16" s="37">
        <v>29872</v>
      </c>
      <c r="U16" s="37">
        <v>11784363.56233895</v>
      </c>
      <c r="V16" s="37">
        <v>21080</v>
      </c>
      <c r="W16" s="37">
        <v>11849331.337908002</v>
      </c>
      <c r="X16" s="58">
        <v>50952</v>
      </c>
      <c r="Y16" s="42">
        <v>23633694.900246952</v>
      </c>
    </row>
    <row r="17" spans="2:25" x14ac:dyDescent="0.25">
      <c r="B17" s="131"/>
      <c r="C17" s="6" t="s">
        <v>1</v>
      </c>
      <c r="D17" s="36">
        <v>5060</v>
      </c>
      <c r="E17" s="36">
        <v>19461507.067553177</v>
      </c>
      <c r="F17" s="57">
        <v>0</v>
      </c>
      <c r="G17" s="35">
        <v>0</v>
      </c>
      <c r="H17" s="36">
        <v>655</v>
      </c>
      <c r="I17" s="36">
        <v>3827791.0827427106</v>
      </c>
      <c r="J17" s="57">
        <v>283</v>
      </c>
      <c r="K17" s="37">
        <v>956170.6006499551</v>
      </c>
      <c r="L17" s="37">
        <v>486</v>
      </c>
      <c r="M17" s="37">
        <v>1762703.9345412583</v>
      </c>
      <c r="N17" s="58">
        <v>769</v>
      </c>
      <c r="O17" s="42">
        <v>2718874.5351912132</v>
      </c>
      <c r="P17" s="36">
        <v>2310</v>
      </c>
      <c r="Q17" s="36">
        <v>6790554.9187146146</v>
      </c>
      <c r="R17" s="57">
        <v>0</v>
      </c>
      <c r="S17" s="37">
        <v>0</v>
      </c>
      <c r="T17" s="37">
        <v>489</v>
      </c>
      <c r="U17" s="37">
        <v>2145817.1396371853</v>
      </c>
      <c r="V17" s="37">
        <v>837</v>
      </c>
      <c r="W17" s="37">
        <v>3978469.3912674533</v>
      </c>
      <c r="X17" s="58">
        <v>1326</v>
      </c>
      <c r="Y17" s="42">
        <v>6124286.5309046386</v>
      </c>
    </row>
    <row r="18" spans="2:25" x14ac:dyDescent="0.25">
      <c r="B18" s="131"/>
      <c r="C18" s="6" t="s">
        <v>32</v>
      </c>
      <c r="D18" s="36">
        <v>1593</v>
      </c>
      <c r="E18" s="36">
        <v>28404720.477925062</v>
      </c>
      <c r="F18" s="57">
        <v>0</v>
      </c>
      <c r="G18" s="35">
        <v>0</v>
      </c>
      <c r="H18" s="36">
        <v>207</v>
      </c>
      <c r="I18" s="36">
        <v>4040768.6492131427</v>
      </c>
      <c r="J18" s="57">
        <v>160</v>
      </c>
      <c r="K18" s="37">
        <v>4680188.4372483799</v>
      </c>
      <c r="L18" s="37">
        <v>88</v>
      </c>
      <c r="M18" s="37">
        <v>939079.64078586292</v>
      </c>
      <c r="N18" s="58">
        <v>248</v>
      </c>
      <c r="O18" s="42">
        <v>5619268.0780342426</v>
      </c>
      <c r="P18" s="36">
        <v>818</v>
      </c>
      <c r="Q18" s="36">
        <v>13045626.387372026</v>
      </c>
      <c r="R18" s="57">
        <v>0</v>
      </c>
      <c r="S18" s="37">
        <v>0</v>
      </c>
      <c r="T18" s="37">
        <v>115</v>
      </c>
      <c r="U18" s="37">
        <v>2543471.3608439784</v>
      </c>
      <c r="V18" s="37">
        <v>205</v>
      </c>
      <c r="W18" s="37">
        <v>3155586.0024616718</v>
      </c>
      <c r="X18" s="58">
        <v>320</v>
      </c>
      <c r="Y18" s="42">
        <v>5699057.3633056497</v>
      </c>
    </row>
    <row r="19" spans="2:25" x14ac:dyDescent="0.25">
      <c r="B19" s="131"/>
      <c r="C19" s="6" t="s">
        <v>33</v>
      </c>
      <c r="D19" s="36">
        <v>205</v>
      </c>
      <c r="E19" s="36">
        <v>9530250.6629535481</v>
      </c>
      <c r="F19" s="57">
        <v>0</v>
      </c>
      <c r="G19" s="35">
        <v>0</v>
      </c>
      <c r="H19" s="36">
        <v>7</v>
      </c>
      <c r="I19" s="36">
        <v>150549.36683520771</v>
      </c>
      <c r="J19" s="57">
        <v>54</v>
      </c>
      <c r="K19" s="37">
        <v>4514462.0235378994</v>
      </c>
      <c r="L19" s="37">
        <v>9</v>
      </c>
      <c r="M19" s="37">
        <v>194720.07963709644</v>
      </c>
      <c r="N19" s="58">
        <v>63</v>
      </c>
      <c r="O19" s="42">
        <v>4709182.1031749966</v>
      </c>
      <c r="P19" s="36">
        <v>106</v>
      </c>
      <c r="Q19" s="36">
        <v>4137566.9188348632</v>
      </c>
      <c r="R19" s="57">
        <v>0</v>
      </c>
      <c r="S19" s="37">
        <v>0</v>
      </c>
      <c r="T19" s="37">
        <v>2</v>
      </c>
      <c r="U19" s="37">
        <v>242546.06410936572</v>
      </c>
      <c r="V19" s="37">
        <v>27</v>
      </c>
      <c r="W19" s="37">
        <v>290406.20999911521</v>
      </c>
      <c r="X19" s="58">
        <v>29</v>
      </c>
      <c r="Y19" s="42">
        <v>532952.27410848089</v>
      </c>
    </row>
    <row r="20" spans="2:25" x14ac:dyDescent="0.25">
      <c r="B20" s="128" t="s">
        <v>22</v>
      </c>
      <c r="C20" s="16" t="s">
        <v>31</v>
      </c>
      <c r="D20" s="39">
        <v>8484</v>
      </c>
      <c r="E20" s="39">
        <v>7577120.4030773966</v>
      </c>
      <c r="F20" s="59">
        <v>1018</v>
      </c>
      <c r="G20" s="38">
        <v>1335809.2627317039</v>
      </c>
      <c r="H20" s="39">
        <v>4</v>
      </c>
      <c r="I20" s="39">
        <v>3566.4403017273034</v>
      </c>
      <c r="J20" s="59">
        <v>74</v>
      </c>
      <c r="K20" s="39">
        <v>49456.031659435263</v>
      </c>
      <c r="L20" s="39">
        <v>6</v>
      </c>
      <c r="M20" s="39">
        <v>5310.8313215105218</v>
      </c>
      <c r="N20" s="60">
        <v>80</v>
      </c>
      <c r="O20" s="43">
        <v>54766.862980945785</v>
      </c>
      <c r="P20" s="39">
        <v>2925</v>
      </c>
      <c r="Q20" s="39">
        <v>2794802.9650060688</v>
      </c>
      <c r="R20" s="59">
        <v>529</v>
      </c>
      <c r="S20" s="39">
        <v>303225.57750730286</v>
      </c>
      <c r="T20" s="39">
        <v>111</v>
      </c>
      <c r="U20" s="39">
        <v>168235.06290312606</v>
      </c>
      <c r="V20" s="39">
        <v>3817</v>
      </c>
      <c r="W20" s="39">
        <v>2916714.2316465219</v>
      </c>
      <c r="X20" s="60">
        <v>4457</v>
      </c>
      <c r="Y20" s="43">
        <v>3388174.8720569513</v>
      </c>
    </row>
    <row r="21" spans="2:25" x14ac:dyDescent="0.25">
      <c r="B21" s="129"/>
      <c r="C21" s="33" t="s">
        <v>1</v>
      </c>
      <c r="D21" s="37">
        <v>1797</v>
      </c>
      <c r="E21" s="37">
        <v>11816043.20257823</v>
      </c>
      <c r="F21" s="57">
        <v>239</v>
      </c>
      <c r="G21" s="35">
        <v>2188838.7583827847</v>
      </c>
      <c r="H21" s="37">
        <v>1</v>
      </c>
      <c r="I21" s="37">
        <v>4304.6719496160085</v>
      </c>
      <c r="J21" s="57">
        <v>14</v>
      </c>
      <c r="K21" s="37">
        <v>53476.68257791621</v>
      </c>
      <c r="L21" s="37">
        <v>0</v>
      </c>
      <c r="M21" s="37">
        <v>0</v>
      </c>
      <c r="N21" s="58">
        <v>14</v>
      </c>
      <c r="O21" s="42">
        <v>53476.68257791621</v>
      </c>
      <c r="P21" s="37">
        <v>1152</v>
      </c>
      <c r="Q21" s="37">
        <v>6473857.5641064616</v>
      </c>
      <c r="R21" s="57">
        <v>25</v>
      </c>
      <c r="S21" s="37">
        <v>208468.32758339742</v>
      </c>
      <c r="T21" s="37">
        <v>34</v>
      </c>
      <c r="U21" s="37">
        <v>318751.83950692776</v>
      </c>
      <c r="V21" s="37">
        <v>332</v>
      </c>
      <c r="W21" s="37">
        <v>2568345.3584711263</v>
      </c>
      <c r="X21" s="58">
        <v>391</v>
      </c>
      <c r="Y21" s="42">
        <v>3095565.5255614514</v>
      </c>
    </row>
    <row r="22" spans="2:25" x14ac:dyDescent="0.25">
      <c r="B22" s="129"/>
      <c r="C22" s="33" t="s">
        <v>32</v>
      </c>
      <c r="D22" s="37">
        <v>906</v>
      </c>
      <c r="E22" s="37">
        <v>14424694.252819769</v>
      </c>
      <c r="F22" s="57">
        <v>81</v>
      </c>
      <c r="G22" s="35">
        <v>1682483.9723169536</v>
      </c>
      <c r="H22" s="37">
        <v>1</v>
      </c>
      <c r="I22" s="37">
        <v>6832.2834960384707</v>
      </c>
      <c r="J22" s="57">
        <v>5</v>
      </c>
      <c r="K22" s="37">
        <v>42765.278916017225</v>
      </c>
      <c r="L22" s="37">
        <v>1</v>
      </c>
      <c r="M22" s="37">
        <v>15372.637866086559</v>
      </c>
      <c r="N22" s="58">
        <v>6</v>
      </c>
      <c r="O22" s="42">
        <v>58137.916782103792</v>
      </c>
      <c r="P22" s="37">
        <v>700</v>
      </c>
      <c r="Q22" s="37">
        <v>10039640.894154605</v>
      </c>
      <c r="R22" s="57">
        <v>1</v>
      </c>
      <c r="S22" s="37">
        <v>17080.708740096179</v>
      </c>
      <c r="T22" s="37">
        <v>64</v>
      </c>
      <c r="U22" s="37">
        <v>1704922.8308951759</v>
      </c>
      <c r="V22" s="37">
        <v>53</v>
      </c>
      <c r="W22" s="37">
        <v>915595.64643479488</v>
      </c>
      <c r="X22" s="58">
        <v>118</v>
      </c>
      <c r="Y22" s="42">
        <v>2637599.1860700669</v>
      </c>
    </row>
    <row r="23" spans="2:25" x14ac:dyDescent="0.25">
      <c r="B23" s="130"/>
      <c r="C23" s="17" t="s">
        <v>33</v>
      </c>
      <c r="D23" s="41">
        <v>113</v>
      </c>
      <c r="E23" s="41">
        <v>3943999.3246970992</v>
      </c>
      <c r="F23" s="61">
        <v>12</v>
      </c>
      <c r="G23" s="40">
        <v>481675.98647071223</v>
      </c>
      <c r="H23" s="41">
        <v>0</v>
      </c>
      <c r="I23" s="41">
        <v>0</v>
      </c>
      <c r="J23" s="61">
        <v>1</v>
      </c>
      <c r="K23" s="41">
        <v>25621.063110144267</v>
      </c>
      <c r="L23" s="41">
        <v>0</v>
      </c>
      <c r="M23" s="41">
        <v>0</v>
      </c>
      <c r="N23" s="62">
        <v>1</v>
      </c>
      <c r="O23" s="44">
        <v>25621.063110144267</v>
      </c>
      <c r="P23" s="41">
        <v>86</v>
      </c>
      <c r="Q23" s="41">
        <v>2736171.2587696626</v>
      </c>
      <c r="R23" s="61">
        <v>1</v>
      </c>
      <c r="S23" s="41">
        <v>34161.417480192358</v>
      </c>
      <c r="T23" s="41">
        <v>10</v>
      </c>
      <c r="U23" s="41">
        <v>621959.75614213746</v>
      </c>
      <c r="V23" s="41">
        <v>3</v>
      </c>
      <c r="W23" s="41">
        <v>44409.842724250062</v>
      </c>
      <c r="X23" s="62">
        <v>14</v>
      </c>
      <c r="Y23" s="44">
        <v>700531.01634657988</v>
      </c>
    </row>
    <row r="24" spans="2:25" x14ac:dyDescent="0.25">
      <c r="B24" s="131" t="s">
        <v>23</v>
      </c>
      <c r="C24" s="6" t="s">
        <v>31</v>
      </c>
      <c r="D24" s="36">
        <v>25869</v>
      </c>
      <c r="E24" s="36">
        <v>18300086.063713092</v>
      </c>
      <c r="F24" s="57">
        <v>0</v>
      </c>
      <c r="G24" s="35">
        <v>0</v>
      </c>
      <c r="H24" s="36">
        <v>1910</v>
      </c>
      <c r="I24" s="36">
        <v>265920.32474526681</v>
      </c>
      <c r="J24" s="57">
        <v>5290</v>
      </c>
      <c r="K24" s="37">
        <v>3006415.9990557781</v>
      </c>
      <c r="L24" s="37">
        <v>0</v>
      </c>
      <c r="M24" s="37">
        <v>0</v>
      </c>
      <c r="N24" s="58">
        <v>5290</v>
      </c>
      <c r="O24" s="42">
        <v>3006415.9990557781</v>
      </c>
      <c r="P24" s="36">
        <v>17214</v>
      </c>
      <c r="Q24" s="36">
        <v>14853402.736397862</v>
      </c>
      <c r="R24" s="57">
        <v>0</v>
      </c>
      <c r="S24" s="37">
        <v>0</v>
      </c>
      <c r="T24" s="37">
        <v>392</v>
      </c>
      <c r="U24" s="37">
        <v>40621.037352435487</v>
      </c>
      <c r="V24" s="37">
        <v>1063</v>
      </c>
      <c r="W24" s="37">
        <v>133725.96616174953</v>
      </c>
      <c r="X24" s="58">
        <v>1455</v>
      </c>
      <c r="Y24" s="42">
        <v>174347.00351418502</v>
      </c>
    </row>
    <row r="25" spans="2:25" x14ac:dyDescent="0.25">
      <c r="B25" s="131"/>
      <c r="C25" s="6" t="s">
        <v>1</v>
      </c>
      <c r="D25" s="36">
        <v>4601</v>
      </c>
      <c r="E25" s="36">
        <v>21652071.329415474</v>
      </c>
      <c r="F25" s="57">
        <v>0</v>
      </c>
      <c r="G25" s="35">
        <v>0</v>
      </c>
      <c r="H25" s="36">
        <v>122</v>
      </c>
      <c r="I25" s="36">
        <v>442670.48262225772</v>
      </c>
      <c r="J25" s="57">
        <v>921</v>
      </c>
      <c r="K25" s="37">
        <v>3970419.06005543</v>
      </c>
      <c r="L25" s="37">
        <v>0</v>
      </c>
      <c r="M25" s="37">
        <v>0</v>
      </c>
      <c r="N25" s="58">
        <v>921</v>
      </c>
      <c r="O25" s="42">
        <v>3970419.06005543</v>
      </c>
      <c r="P25" s="36">
        <v>3288</v>
      </c>
      <c r="Q25" s="36">
        <v>16581938.686882937</v>
      </c>
      <c r="R25" s="57">
        <v>0</v>
      </c>
      <c r="S25" s="37">
        <v>0</v>
      </c>
      <c r="T25" s="37">
        <v>129</v>
      </c>
      <c r="U25" s="37">
        <v>70297.829212726225</v>
      </c>
      <c r="V25" s="37">
        <v>141</v>
      </c>
      <c r="W25" s="37">
        <v>586745.2706421219</v>
      </c>
      <c r="X25" s="58">
        <v>270</v>
      </c>
      <c r="Y25" s="42">
        <v>657043.09985484811</v>
      </c>
    </row>
    <row r="26" spans="2:25" x14ac:dyDescent="0.25">
      <c r="B26" s="131"/>
      <c r="C26" s="6" t="s">
        <v>32</v>
      </c>
      <c r="D26" s="36">
        <v>1862</v>
      </c>
      <c r="E26" s="36">
        <v>32884630.858384185</v>
      </c>
      <c r="F26" s="57">
        <v>0</v>
      </c>
      <c r="G26" s="35">
        <v>0</v>
      </c>
      <c r="H26" s="36">
        <v>80</v>
      </c>
      <c r="I26" s="36">
        <v>2324387.1868721773</v>
      </c>
      <c r="J26" s="57">
        <v>227</v>
      </c>
      <c r="K26" s="37">
        <v>3248080.3995451066</v>
      </c>
      <c r="L26" s="37">
        <v>0</v>
      </c>
      <c r="M26" s="37">
        <v>0</v>
      </c>
      <c r="N26" s="58">
        <v>227</v>
      </c>
      <c r="O26" s="42">
        <v>3248080.3995451066</v>
      </c>
      <c r="P26" s="36">
        <v>1445</v>
      </c>
      <c r="Q26" s="36">
        <v>24968543.471462745</v>
      </c>
      <c r="R26" s="57">
        <v>0</v>
      </c>
      <c r="S26" s="37">
        <v>0</v>
      </c>
      <c r="T26" s="37">
        <v>20</v>
      </c>
      <c r="U26" s="37">
        <v>228881.49745890294</v>
      </c>
      <c r="V26" s="37">
        <v>90</v>
      </c>
      <c r="W26" s="37">
        <v>2114738.3030452514</v>
      </c>
      <c r="X26" s="58">
        <v>110</v>
      </c>
      <c r="Y26" s="42">
        <v>2343619.8005041541</v>
      </c>
    </row>
    <row r="27" spans="2:25" x14ac:dyDescent="0.25">
      <c r="B27" s="131"/>
      <c r="C27" s="6" t="s">
        <v>33</v>
      </c>
      <c r="D27" s="36">
        <v>215</v>
      </c>
      <c r="E27" s="36">
        <v>10596146.84770396</v>
      </c>
      <c r="F27" s="57">
        <v>0</v>
      </c>
      <c r="G27" s="35">
        <v>0</v>
      </c>
      <c r="H27" s="36">
        <v>10</v>
      </c>
      <c r="I27" s="36">
        <v>548188.26633880811</v>
      </c>
      <c r="J27" s="57">
        <v>13</v>
      </c>
      <c r="K27" s="37">
        <v>667230.82470102783</v>
      </c>
      <c r="L27" s="37">
        <v>0</v>
      </c>
      <c r="M27" s="37">
        <v>0</v>
      </c>
      <c r="N27" s="58">
        <v>13</v>
      </c>
      <c r="O27" s="42">
        <v>667230.82470102783</v>
      </c>
      <c r="P27" s="36">
        <v>170</v>
      </c>
      <c r="Q27" s="36">
        <v>7784043.6004904211</v>
      </c>
      <c r="R27" s="57">
        <v>0</v>
      </c>
      <c r="S27" s="37">
        <v>0</v>
      </c>
      <c r="T27" s="37">
        <v>9</v>
      </c>
      <c r="U27" s="37">
        <v>914979.40578947205</v>
      </c>
      <c r="V27" s="37">
        <v>13</v>
      </c>
      <c r="W27" s="37">
        <v>681704.75038423052</v>
      </c>
      <c r="X27" s="58">
        <v>22</v>
      </c>
      <c r="Y27" s="42">
        <v>1596684.1561737026</v>
      </c>
    </row>
    <row r="28" spans="2:25" x14ac:dyDescent="0.25">
      <c r="B28" s="128" t="s">
        <v>24</v>
      </c>
      <c r="C28" s="16" t="s">
        <v>31</v>
      </c>
      <c r="D28" s="39">
        <v>343</v>
      </c>
      <c r="E28" s="39">
        <v>291876.87466756668</v>
      </c>
      <c r="F28" s="59">
        <v>0</v>
      </c>
      <c r="G28" s="38">
        <v>0</v>
      </c>
      <c r="H28" s="39">
        <v>13</v>
      </c>
      <c r="I28" s="39">
        <v>7581.1359286217676</v>
      </c>
      <c r="J28" s="59">
        <v>45</v>
      </c>
      <c r="K28" s="39">
        <v>29932.773575733641</v>
      </c>
      <c r="L28" s="39">
        <v>0</v>
      </c>
      <c r="M28" s="39">
        <v>0</v>
      </c>
      <c r="N28" s="60">
        <v>45</v>
      </c>
      <c r="O28" s="43">
        <v>29932.773575733641</v>
      </c>
      <c r="P28" s="39">
        <v>240</v>
      </c>
      <c r="Q28" s="39">
        <v>212246.20758731914</v>
      </c>
      <c r="R28" s="59">
        <v>0</v>
      </c>
      <c r="S28" s="39">
        <v>0</v>
      </c>
      <c r="T28" s="39">
        <v>0</v>
      </c>
      <c r="U28" s="39">
        <v>0</v>
      </c>
      <c r="V28" s="39">
        <v>45</v>
      </c>
      <c r="W28" s="39">
        <v>42116.757575892152</v>
      </c>
      <c r="X28" s="60">
        <v>45</v>
      </c>
      <c r="Y28" s="43">
        <v>42116.757575892152</v>
      </c>
    </row>
    <row r="29" spans="2:25" x14ac:dyDescent="0.25">
      <c r="B29" s="129"/>
      <c r="C29" s="33" t="s">
        <v>1</v>
      </c>
      <c r="D29" s="37">
        <v>184</v>
      </c>
      <c r="E29" s="37">
        <v>735272.4150994831</v>
      </c>
      <c r="F29" s="57">
        <v>1</v>
      </c>
      <c r="G29" s="35">
        <v>1263.9724467671172</v>
      </c>
      <c r="H29" s="37">
        <v>6</v>
      </c>
      <c r="I29" s="37">
        <v>29378.819032965424</v>
      </c>
      <c r="J29" s="57">
        <v>17</v>
      </c>
      <c r="K29" s="37">
        <v>92996.909416560564</v>
      </c>
      <c r="L29" s="37">
        <v>0</v>
      </c>
      <c r="M29" s="37">
        <v>0</v>
      </c>
      <c r="N29" s="58">
        <v>17</v>
      </c>
      <c r="O29" s="42">
        <v>92996.909416560564</v>
      </c>
      <c r="P29" s="37">
        <v>148</v>
      </c>
      <c r="Q29" s="37">
        <v>560971.33208006481</v>
      </c>
      <c r="R29" s="57">
        <v>0</v>
      </c>
      <c r="S29" s="37">
        <v>0</v>
      </c>
      <c r="T29" s="37">
        <v>0</v>
      </c>
      <c r="U29" s="37">
        <v>0</v>
      </c>
      <c r="V29" s="37">
        <v>12</v>
      </c>
      <c r="W29" s="37">
        <v>50661.382123125266</v>
      </c>
      <c r="X29" s="58">
        <v>12</v>
      </c>
      <c r="Y29" s="42">
        <v>50661.382123125266</v>
      </c>
    </row>
    <row r="30" spans="2:25" x14ac:dyDescent="0.25">
      <c r="B30" s="129"/>
      <c r="C30" s="33" t="s">
        <v>32</v>
      </c>
      <c r="D30" s="37">
        <v>149</v>
      </c>
      <c r="E30" s="37">
        <v>1572224.7110712712</v>
      </c>
      <c r="F30" s="57">
        <v>0</v>
      </c>
      <c r="G30" s="35">
        <v>0</v>
      </c>
      <c r="H30" s="37">
        <v>4</v>
      </c>
      <c r="I30" s="37">
        <v>40993.700976230823</v>
      </c>
      <c r="J30" s="57">
        <v>24</v>
      </c>
      <c r="K30" s="37">
        <v>265570.85949101538</v>
      </c>
      <c r="L30" s="37">
        <v>0</v>
      </c>
      <c r="M30" s="37">
        <v>0</v>
      </c>
      <c r="N30" s="58">
        <v>24</v>
      </c>
      <c r="O30" s="42">
        <v>265570.85949101538</v>
      </c>
      <c r="P30" s="37">
        <v>114</v>
      </c>
      <c r="Q30" s="37">
        <v>1237306.1740954653</v>
      </c>
      <c r="R30" s="57">
        <v>0</v>
      </c>
      <c r="S30" s="37">
        <v>0</v>
      </c>
      <c r="T30" s="37">
        <v>0</v>
      </c>
      <c r="U30" s="37">
        <v>0</v>
      </c>
      <c r="V30" s="37">
        <v>7</v>
      </c>
      <c r="W30" s="37">
        <v>28353.976508559655</v>
      </c>
      <c r="X30" s="58">
        <v>7</v>
      </c>
      <c r="Y30" s="42">
        <v>28353.976508559655</v>
      </c>
    </row>
    <row r="31" spans="2:25" x14ac:dyDescent="0.25">
      <c r="B31" s="130"/>
      <c r="C31" s="17" t="s">
        <v>33</v>
      </c>
      <c r="D31" s="41">
        <v>27</v>
      </c>
      <c r="E31" s="41">
        <v>603762.94845827809</v>
      </c>
      <c r="F31" s="61">
        <v>0</v>
      </c>
      <c r="G31" s="40">
        <v>0</v>
      </c>
      <c r="H31" s="41">
        <v>2</v>
      </c>
      <c r="I31" s="41">
        <v>40993.700976230823</v>
      </c>
      <c r="J31" s="61">
        <v>6</v>
      </c>
      <c r="K31" s="41">
        <v>115123.97690824824</v>
      </c>
      <c r="L31" s="41">
        <v>0</v>
      </c>
      <c r="M31" s="41">
        <v>0</v>
      </c>
      <c r="N31" s="62">
        <v>6</v>
      </c>
      <c r="O31" s="44">
        <v>115123.97690824824</v>
      </c>
      <c r="P31" s="41">
        <v>17</v>
      </c>
      <c r="Q31" s="41">
        <v>422024.20746365481</v>
      </c>
      <c r="R31" s="61">
        <v>0</v>
      </c>
      <c r="S31" s="41">
        <v>0</v>
      </c>
      <c r="T31" s="41">
        <v>0</v>
      </c>
      <c r="U31" s="41">
        <v>0</v>
      </c>
      <c r="V31" s="41">
        <v>2</v>
      </c>
      <c r="W31" s="41">
        <v>25621.063110144267</v>
      </c>
      <c r="X31" s="62">
        <v>2</v>
      </c>
      <c r="Y31" s="44">
        <v>25621.063110144267</v>
      </c>
    </row>
    <row r="32" spans="2:25" x14ac:dyDescent="0.25">
      <c r="B32" s="131" t="s">
        <v>25</v>
      </c>
      <c r="C32" s="6" t="s">
        <v>31</v>
      </c>
      <c r="D32" s="36">
        <v>51277</v>
      </c>
      <c r="E32" s="36">
        <v>30693025.743497629</v>
      </c>
      <c r="F32" s="57">
        <v>0</v>
      </c>
      <c r="G32" s="35">
        <v>0</v>
      </c>
      <c r="H32" s="36">
        <v>0</v>
      </c>
      <c r="I32" s="36">
        <v>0</v>
      </c>
      <c r="J32" s="57">
        <v>8931</v>
      </c>
      <c r="K32" s="37">
        <v>4814518.9041427206</v>
      </c>
      <c r="L32" s="37">
        <v>611</v>
      </c>
      <c r="M32" s="37">
        <v>421556.03394825023</v>
      </c>
      <c r="N32" s="58">
        <v>9542</v>
      </c>
      <c r="O32" s="42">
        <v>5236074.9380909707</v>
      </c>
      <c r="P32" s="36">
        <v>32974</v>
      </c>
      <c r="Q32" s="36">
        <v>22412873.010259699</v>
      </c>
      <c r="R32" s="57">
        <v>0</v>
      </c>
      <c r="S32" s="37">
        <v>0</v>
      </c>
      <c r="T32" s="37">
        <v>2019</v>
      </c>
      <c r="U32" s="37">
        <v>0</v>
      </c>
      <c r="V32" s="37">
        <v>6742</v>
      </c>
      <c r="W32" s="37">
        <v>3044077.7951469608</v>
      </c>
      <c r="X32" s="58">
        <v>8761</v>
      </c>
      <c r="Y32" s="42">
        <v>3044077.7951469608</v>
      </c>
    </row>
    <row r="33" spans="2:25" x14ac:dyDescent="0.25">
      <c r="B33" s="131"/>
      <c r="C33" s="6" t="s">
        <v>1</v>
      </c>
      <c r="D33" s="36">
        <v>8410</v>
      </c>
      <c r="E33" s="36">
        <v>31496673.234187789</v>
      </c>
      <c r="F33" s="57">
        <v>0</v>
      </c>
      <c r="G33" s="35">
        <v>0</v>
      </c>
      <c r="H33" s="36">
        <v>0</v>
      </c>
      <c r="I33" s="36">
        <v>0</v>
      </c>
      <c r="J33" s="57">
        <v>1205</v>
      </c>
      <c r="K33" s="37">
        <v>5058032.5607842645</v>
      </c>
      <c r="L33" s="37">
        <v>169</v>
      </c>
      <c r="M33" s="37">
        <v>698373.84820510785</v>
      </c>
      <c r="N33" s="58">
        <v>1374</v>
      </c>
      <c r="O33" s="42">
        <v>5756406.4089893717</v>
      </c>
      <c r="P33" s="36">
        <v>5456</v>
      </c>
      <c r="Q33" s="36">
        <v>22317951.530277777</v>
      </c>
      <c r="R33" s="57">
        <v>0</v>
      </c>
      <c r="S33" s="37">
        <v>0</v>
      </c>
      <c r="T33" s="37">
        <v>644</v>
      </c>
      <c r="U33" s="37">
        <v>0</v>
      </c>
      <c r="V33" s="37">
        <v>936</v>
      </c>
      <c r="W33" s="37">
        <v>3422315.294920641</v>
      </c>
      <c r="X33" s="58">
        <v>1580</v>
      </c>
      <c r="Y33" s="42">
        <v>3422315.294920641</v>
      </c>
    </row>
    <row r="34" spans="2:25" x14ac:dyDescent="0.25">
      <c r="B34" s="131"/>
      <c r="C34" s="6" t="s">
        <v>32</v>
      </c>
      <c r="D34" s="36">
        <v>2382</v>
      </c>
      <c r="E34" s="36">
        <v>28394013.61653604</v>
      </c>
      <c r="F34" s="57">
        <v>0</v>
      </c>
      <c r="G34" s="35">
        <v>0</v>
      </c>
      <c r="H34" s="36">
        <v>0</v>
      </c>
      <c r="I34" s="36">
        <v>0</v>
      </c>
      <c r="J34" s="57">
        <v>160</v>
      </c>
      <c r="K34" s="37">
        <v>1783451.2528529053</v>
      </c>
      <c r="L34" s="37">
        <v>36</v>
      </c>
      <c r="M34" s="37">
        <v>571501.00827423693</v>
      </c>
      <c r="N34" s="58">
        <v>196</v>
      </c>
      <c r="O34" s="42">
        <v>2354952.2611271422</v>
      </c>
      <c r="P34" s="36">
        <v>1734</v>
      </c>
      <c r="Q34" s="36">
        <v>22186885.39777042</v>
      </c>
      <c r="R34" s="57">
        <v>0</v>
      </c>
      <c r="S34" s="37">
        <v>0</v>
      </c>
      <c r="T34" s="37">
        <v>223</v>
      </c>
      <c r="U34" s="37">
        <v>0</v>
      </c>
      <c r="V34" s="37">
        <v>229</v>
      </c>
      <c r="W34" s="37">
        <v>3852175.9576384756</v>
      </c>
      <c r="X34" s="58">
        <v>452</v>
      </c>
      <c r="Y34" s="42">
        <v>3852175.9576384756</v>
      </c>
    </row>
    <row r="35" spans="2:25" x14ac:dyDescent="0.25">
      <c r="B35" s="131"/>
      <c r="C35" s="6" t="s">
        <v>33</v>
      </c>
      <c r="D35" s="36">
        <v>329</v>
      </c>
      <c r="E35" s="36">
        <v>5384491.7115177605</v>
      </c>
      <c r="F35" s="57">
        <v>0</v>
      </c>
      <c r="G35" s="35">
        <v>0</v>
      </c>
      <c r="H35" s="36">
        <v>0</v>
      </c>
      <c r="I35" s="36">
        <v>0</v>
      </c>
      <c r="J35" s="57">
        <v>2</v>
      </c>
      <c r="K35" s="37">
        <v>84264.328750351429</v>
      </c>
      <c r="L35" s="37">
        <v>1</v>
      </c>
      <c r="M35" s="37">
        <v>68322.834960384716</v>
      </c>
      <c r="N35" s="58">
        <v>3</v>
      </c>
      <c r="O35" s="42">
        <v>152587.16371073615</v>
      </c>
      <c r="P35" s="36">
        <v>123</v>
      </c>
      <c r="Q35" s="36">
        <v>4039965.0270097246</v>
      </c>
      <c r="R35" s="57">
        <v>0</v>
      </c>
      <c r="S35" s="37">
        <v>0</v>
      </c>
      <c r="T35" s="37">
        <v>183</v>
      </c>
      <c r="U35" s="37">
        <v>0</v>
      </c>
      <c r="V35" s="37">
        <v>20</v>
      </c>
      <c r="W35" s="37">
        <v>1191939.5207973002</v>
      </c>
      <c r="X35" s="58">
        <v>203</v>
      </c>
      <c r="Y35" s="42">
        <v>1191939.5207973002</v>
      </c>
    </row>
    <row r="36" spans="2:25" x14ac:dyDescent="0.25">
      <c r="B36" s="128" t="s">
        <v>26</v>
      </c>
      <c r="C36" s="16" t="s">
        <v>31</v>
      </c>
      <c r="D36" s="39">
        <v>11775</v>
      </c>
      <c r="E36" s="39">
        <v>9734028.1795483101</v>
      </c>
      <c r="F36" s="59">
        <v>0</v>
      </c>
      <c r="G36" s="38">
        <v>0</v>
      </c>
      <c r="H36" s="39">
        <v>97</v>
      </c>
      <c r="I36" s="39">
        <v>75989.332584970543</v>
      </c>
      <c r="J36" s="59">
        <v>1529</v>
      </c>
      <c r="K36" s="39">
        <v>990118.79697835422</v>
      </c>
      <c r="L36" s="39">
        <v>0</v>
      </c>
      <c r="M36" s="39">
        <v>0</v>
      </c>
      <c r="N36" s="60">
        <v>1529</v>
      </c>
      <c r="O36" s="43">
        <v>990118.79697835422</v>
      </c>
      <c r="P36" s="39">
        <v>7135</v>
      </c>
      <c r="Q36" s="39">
        <v>5611989.1222531227</v>
      </c>
      <c r="R36" s="59">
        <v>0</v>
      </c>
      <c r="S36" s="39">
        <v>0</v>
      </c>
      <c r="T36" s="39">
        <v>519</v>
      </c>
      <c r="U36" s="39">
        <v>524133.30092553527</v>
      </c>
      <c r="V36" s="39">
        <v>2495</v>
      </c>
      <c r="W36" s="39">
        <v>2531797.6268063276</v>
      </c>
      <c r="X36" s="60">
        <v>3014</v>
      </c>
      <c r="Y36" s="43">
        <v>3055930.9277318628</v>
      </c>
    </row>
    <row r="37" spans="2:25" x14ac:dyDescent="0.25">
      <c r="B37" s="129"/>
      <c r="C37" s="33" t="s">
        <v>1</v>
      </c>
      <c r="D37" s="37">
        <v>3009</v>
      </c>
      <c r="E37" s="37">
        <v>10923038.579821056</v>
      </c>
      <c r="F37" s="57">
        <v>0</v>
      </c>
      <c r="G37" s="35">
        <v>0</v>
      </c>
      <c r="H37" s="37">
        <v>17</v>
      </c>
      <c r="I37" s="37">
        <v>60670.677410660202</v>
      </c>
      <c r="J37" s="57">
        <v>352</v>
      </c>
      <c r="K37" s="37">
        <v>1227376.8807141376</v>
      </c>
      <c r="L37" s="37">
        <v>0</v>
      </c>
      <c r="M37" s="37">
        <v>0</v>
      </c>
      <c r="N37" s="58">
        <v>352</v>
      </c>
      <c r="O37" s="42">
        <v>1227376.8807141376</v>
      </c>
      <c r="P37" s="37">
        <v>2166</v>
      </c>
      <c r="Q37" s="37">
        <v>7599541.9827081738</v>
      </c>
      <c r="R37" s="57">
        <v>0</v>
      </c>
      <c r="S37" s="37">
        <v>0</v>
      </c>
      <c r="T37" s="37">
        <v>94</v>
      </c>
      <c r="U37" s="37">
        <v>414983.75177084247</v>
      </c>
      <c r="V37" s="37">
        <v>380</v>
      </c>
      <c r="W37" s="37">
        <v>1620465.2872172417</v>
      </c>
      <c r="X37" s="58">
        <v>474</v>
      </c>
      <c r="Y37" s="42">
        <v>2035449.0389880841</v>
      </c>
    </row>
    <row r="38" spans="2:25" x14ac:dyDescent="0.25">
      <c r="B38" s="129"/>
      <c r="C38" s="33" t="s">
        <v>32</v>
      </c>
      <c r="D38" s="37">
        <v>1350</v>
      </c>
      <c r="E38" s="37">
        <v>17005465.622033294</v>
      </c>
      <c r="F38" s="57">
        <v>0</v>
      </c>
      <c r="G38" s="35">
        <v>0</v>
      </c>
      <c r="H38" s="37">
        <v>7</v>
      </c>
      <c r="I38" s="37">
        <v>52711.067171936804</v>
      </c>
      <c r="J38" s="57">
        <v>170</v>
      </c>
      <c r="K38" s="37">
        <v>2378557.5783859342</v>
      </c>
      <c r="L38" s="37">
        <v>0</v>
      </c>
      <c r="M38" s="37">
        <v>0</v>
      </c>
      <c r="N38" s="58">
        <v>170</v>
      </c>
      <c r="O38" s="42">
        <v>2378557.5783859342</v>
      </c>
      <c r="P38" s="37">
        <v>999</v>
      </c>
      <c r="Q38" s="37">
        <v>11483444.192405302</v>
      </c>
      <c r="R38" s="57">
        <v>0</v>
      </c>
      <c r="S38" s="37">
        <v>0</v>
      </c>
      <c r="T38" s="37">
        <v>19</v>
      </c>
      <c r="U38" s="37">
        <v>226615.86695357703</v>
      </c>
      <c r="V38" s="37">
        <v>155</v>
      </c>
      <c r="W38" s="37">
        <v>2864136.9171165442</v>
      </c>
      <c r="X38" s="58">
        <v>174</v>
      </c>
      <c r="Y38" s="42">
        <v>3090752.7840701211</v>
      </c>
    </row>
    <row r="39" spans="2:25" x14ac:dyDescent="0.25">
      <c r="B39" s="130"/>
      <c r="C39" s="17" t="s">
        <v>33</v>
      </c>
      <c r="D39" s="41">
        <v>96</v>
      </c>
      <c r="E39" s="41">
        <v>4039488.175093662</v>
      </c>
      <c r="F39" s="61">
        <v>0</v>
      </c>
      <c r="G39" s="40">
        <v>0</v>
      </c>
      <c r="H39" s="41">
        <v>0</v>
      </c>
      <c r="I39" s="41">
        <v>0</v>
      </c>
      <c r="J39" s="61">
        <v>11</v>
      </c>
      <c r="K39" s="41">
        <v>232167.22765407737</v>
      </c>
      <c r="L39" s="41">
        <v>0</v>
      </c>
      <c r="M39" s="41">
        <v>0</v>
      </c>
      <c r="N39" s="62">
        <v>11</v>
      </c>
      <c r="O39" s="44">
        <v>232167.22765407737</v>
      </c>
      <c r="P39" s="41">
        <v>61</v>
      </c>
      <c r="Q39" s="41">
        <v>2608857.2068805192</v>
      </c>
      <c r="R39" s="61">
        <v>0</v>
      </c>
      <c r="S39" s="41">
        <v>0</v>
      </c>
      <c r="T39" s="41">
        <v>2</v>
      </c>
      <c r="U39" s="41">
        <v>44409.842724250062</v>
      </c>
      <c r="V39" s="41">
        <v>22</v>
      </c>
      <c r="W39" s="41">
        <v>1154053.8978348151</v>
      </c>
      <c r="X39" s="62">
        <v>24</v>
      </c>
      <c r="Y39" s="44">
        <v>1198463.7405590652</v>
      </c>
    </row>
    <row r="40" spans="2:25" x14ac:dyDescent="0.25">
      <c r="B40" s="131" t="s">
        <v>27</v>
      </c>
      <c r="C40" s="6" t="s">
        <v>31</v>
      </c>
      <c r="D40" s="36">
        <v>608</v>
      </c>
      <c r="E40" s="36">
        <v>889714.92771956476</v>
      </c>
      <c r="F40" s="57">
        <v>5</v>
      </c>
      <c r="G40" s="35">
        <v>42257.984360219845</v>
      </c>
      <c r="H40" s="36">
        <v>16</v>
      </c>
      <c r="I40" s="36">
        <v>27193.441861879241</v>
      </c>
      <c r="J40" s="57">
        <v>35</v>
      </c>
      <c r="K40" s="37">
        <v>17793.405958229469</v>
      </c>
      <c r="L40" s="37">
        <v>51</v>
      </c>
      <c r="M40" s="37">
        <v>74649.00192294619</v>
      </c>
      <c r="N40" s="58">
        <v>86</v>
      </c>
      <c r="O40" s="42">
        <v>92442.407881175663</v>
      </c>
      <c r="P40" s="36">
        <v>125</v>
      </c>
      <c r="Q40" s="36">
        <v>90823.341198430353</v>
      </c>
      <c r="R40" s="57">
        <v>43</v>
      </c>
      <c r="S40" s="37">
        <v>108488.75286571591</v>
      </c>
      <c r="T40" s="37">
        <v>22</v>
      </c>
      <c r="U40" s="37">
        <v>48861.020729489741</v>
      </c>
      <c r="V40" s="37">
        <v>311</v>
      </c>
      <c r="W40" s="37">
        <v>479647.97882265405</v>
      </c>
      <c r="X40" s="58">
        <v>376</v>
      </c>
      <c r="Y40" s="42">
        <v>636997.75241785974</v>
      </c>
    </row>
    <row r="41" spans="2:25" x14ac:dyDescent="0.25">
      <c r="B41" s="131"/>
      <c r="C41" s="6" t="s">
        <v>1</v>
      </c>
      <c r="D41" s="36">
        <v>474</v>
      </c>
      <c r="E41" s="36">
        <v>1643762.8902813841</v>
      </c>
      <c r="F41" s="57">
        <v>1</v>
      </c>
      <c r="G41" s="35">
        <v>5124.2126220288528</v>
      </c>
      <c r="H41" s="36">
        <v>2</v>
      </c>
      <c r="I41" s="36">
        <v>2802.3635601526194</v>
      </c>
      <c r="J41" s="57">
        <v>12</v>
      </c>
      <c r="K41" s="37">
        <v>37959.833005326785</v>
      </c>
      <c r="L41" s="37">
        <v>63</v>
      </c>
      <c r="M41" s="37">
        <v>231148.46172845157</v>
      </c>
      <c r="N41" s="58">
        <v>75</v>
      </c>
      <c r="O41" s="42">
        <v>269108.29473377834</v>
      </c>
      <c r="P41" s="36">
        <v>163</v>
      </c>
      <c r="Q41" s="36">
        <v>487540.50266476138</v>
      </c>
      <c r="R41" s="57">
        <v>25</v>
      </c>
      <c r="S41" s="37">
        <v>102339.35631007499</v>
      </c>
      <c r="T41" s="37">
        <v>14</v>
      </c>
      <c r="U41" s="37">
        <v>73048.958640430239</v>
      </c>
      <c r="V41" s="37">
        <v>194</v>
      </c>
      <c r="W41" s="37">
        <v>703799.20175015775</v>
      </c>
      <c r="X41" s="58">
        <v>233</v>
      </c>
      <c r="Y41" s="42">
        <v>879187.51670066291</v>
      </c>
    </row>
    <row r="42" spans="2:25" x14ac:dyDescent="0.25">
      <c r="B42" s="131"/>
      <c r="C42" s="6" t="s">
        <v>32</v>
      </c>
      <c r="D42" s="36">
        <v>348</v>
      </c>
      <c r="E42" s="36">
        <v>3564315.4436252913</v>
      </c>
      <c r="F42" s="57">
        <v>0</v>
      </c>
      <c r="G42" s="35">
        <v>0</v>
      </c>
      <c r="H42" s="36">
        <v>1</v>
      </c>
      <c r="I42" s="36">
        <v>17080.708740096179</v>
      </c>
      <c r="J42" s="57">
        <v>4</v>
      </c>
      <c r="K42" s="37">
        <v>223159.15537944966</v>
      </c>
      <c r="L42" s="37">
        <v>43</v>
      </c>
      <c r="M42" s="37">
        <v>517709.08328177803</v>
      </c>
      <c r="N42" s="58">
        <v>47</v>
      </c>
      <c r="O42" s="42">
        <v>740868.23866122775</v>
      </c>
      <c r="P42" s="36">
        <v>153</v>
      </c>
      <c r="Q42" s="36">
        <v>1076066.8700523591</v>
      </c>
      <c r="R42" s="57">
        <v>34</v>
      </c>
      <c r="S42" s="37">
        <v>352893.37835580413</v>
      </c>
      <c r="T42" s="37">
        <v>11</v>
      </c>
      <c r="U42" s="37">
        <v>148225.54382414522</v>
      </c>
      <c r="V42" s="37">
        <v>102</v>
      </c>
      <c r="W42" s="37">
        <v>1229180.7039916592</v>
      </c>
      <c r="X42" s="58">
        <v>147</v>
      </c>
      <c r="Y42" s="42">
        <v>1730299.6261716085</v>
      </c>
    </row>
    <row r="43" spans="2:25" x14ac:dyDescent="0.25">
      <c r="B43" s="131"/>
      <c r="C43" s="6" t="s">
        <v>33</v>
      </c>
      <c r="D43" s="36">
        <v>37</v>
      </c>
      <c r="E43" s="36">
        <v>887864.35860743024</v>
      </c>
      <c r="F43" s="57">
        <v>0</v>
      </c>
      <c r="G43" s="35">
        <v>0</v>
      </c>
      <c r="H43" s="36">
        <v>0</v>
      </c>
      <c r="I43" s="36">
        <v>0</v>
      </c>
      <c r="J43" s="57">
        <v>0</v>
      </c>
      <c r="K43" s="37">
        <v>0</v>
      </c>
      <c r="L43" s="37">
        <v>3</v>
      </c>
      <c r="M43" s="37">
        <v>32852.437024280909</v>
      </c>
      <c r="N43" s="58">
        <v>3</v>
      </c>
      <c r="O43" s="42">
        <v>32852.437024280909</v>
      </c>
      <c r="P43" s="36">
        <v>16</v>
      </c>
      <c r="Q43" s="36">
        <v>245821.01716303776</v>
      </c>
      <c r="R43" s="57">
        <v>9</v>
      </c>
      <c r="S43" s="37">
        <v>387251.26142742118</v>
      </c>
      <c r="T43" s="37">
        <v>0</v>
      </c>
      <c r="U43" s="37">
        <v>0</v>
      </c>
      <c r="V43" s="37">
        <v>9</v>
      </c>
      <c r="W43" s="37">
        <v>221939.64299269047</v>
      </c>
      <c r="X43" s="58">
        <v>18</v>
      </c>
      <c r="Y43" s="42">
        <v>609190.90442011168</v>
      </c>
    </row>
    <row r="44" spans="2:25" x14ac:dyDescent="0.25">
      <c r="B44" s="128" t="s">
        <v>28</v>
      </c>
      <c r="C44" s="16" t="s">
        <v>31</v>
      </c>
      <c r="D44" s="39">
        <v>73</v>
      </c>
      <c r="E44" s="39">
        <v>856255.92914102133</v>
      </c>
      <c r="F44" s="59">
        <v>2</v>
      </c>
      <c r="G44" s="38">
        <v>40993.700976230823</v>
      </c>
      <c r="H44" s="39">
        <v>3</v>
      </c>
      <c r="I44" s="39">
        <v>25621.063110144267</v>
      </c>
      <c r="J44" s="59">
        <v>8</v>
      </c>
      <c r="K44" s="39">
        <v>152257.43770921734</v>
      </c>
      <c r="L44" s="39">
        <v>2</v>
      </c>
      <c r="M44" s="39">
        <v>11956.496118067324</v>
      </c>
      <c r="N44" s="60">
        <v>10</v>
      </c>
      <c r="O44" s="43">
        <v>164213.93382728467</v>
      </c>
      <c r="P44" s="39">
        <v>47</v>
      </c>
      <c r="Q44" s="39">
        <v>446489.72646611411</v>
      </c>
      <c r="R44" s="59">
        <v>1</v>
      </c>
      <c r="S44" s="39">
        <v>17080.708740096179</v>
      </c>
      <c r="T44" s="39">
        <v>0</v>
      </c>
      <c r="U44" s="39">
        <v>0</v>
      </c>
      <c r="V44" s="39">
        <v>10</v>
      </c>
      <c r="W44" s="39">
        <v>161856.79602115139</v>
      </c>
      <c r="X44" s="60">
        <v>11</v>
      </c>
      <c r="Y44" s="43">
        <v>178937.50476124755</v>
      </c>
    </row>
    <row r="45" spans="2:25" x14ac:dyDescent="0.25">
      <c r="B45" s="129"/>
      <c r="C45" s="33" t="s">
        <v>1</v>
      </c>
      <c r="D45" s="36">
        <v>18</v>
      </c>
      <c r="E45" s="36">
        <v>112869.32335455554</v>
      </c>
      <c r="F45" s="57">
        <v>0</v>
      </c>
      <c r="G45" s="35">
        <v>0</v>
      </c>
      <c r="H45" s="36">
        <v>0</v>
      </c>
      <c r="I45" s="36">
        <v>0</v>
      </c>
      <c r="J45" s="57">
        <v>1</v>
      </c>
      <c r="K45" s="36">
        <v>13664.566992076941</v>
      </c>
      <c r="L45" s="36">
        <v>1</v>
      </c>
      <c r="M45" s="36">
        <v>5807.4409716327</v>
      </c>
      <c r="N45" s="63">
        <v>2</v>
      </c>
      <c r="O45" s="42">
        <v>19472.007963709642</v>
      </c>
      <c r="P45" s="36">
        <v>14</v>
      </c>
      <c r="Q45" s="36">
        <v>85198.57519559974</v>
      </c>
      <c r="R45" s="57">
        <v>0</v>
      </c>
      <c r="S45" s="36">
        <v>0</v>
      </c>
      <c r="T45" s="36">
        <v>0</v>
      </c>
      <c r="U45" s="36">
        <v>0</v>
      </c>
      <c r="V45" s="36">
        <v>2</v>
      </c>
      <c r="W45" s="36">
        <v>8198.740195246166</v>
      </c>
      <c r="X45" s="63">
        <v>2</v>
      </c>
      <c r="Y45" s="42">
        <v>8198.740195246166</v>
      </c>
    </row>
    <row r="46" spans="2:25" x14ac:dyDescent="0.25">
      <c r="B46" s="129"/>
      <c r="C46" s="33" t="s">
        <v>32</v>
      </c>
      <c r="D46" s="36">
        <v>74</v>
      </c>
      <c r="E46" s="36">
        <v>649408.54629845673</v>
      </c>
      <c r="F46" s="57">
        <v>0</v>
      </c>
      <c r="G46" s="35">
        <v>0</v>
      </c>
      <c r="H46" s="36">
        <v>1</v>
      </c>
      <c r="I46" s="36">
        <v>51242.126220288534</v>
      </c>
      <c r="J46" s="57">
        <v>5</v>
      </c>
      <c r="K46" s="36">
        <v>47518.531714947567</v>
      </c>
      <c r="L46" s="36">
        <v>2</v>
      </c>
      <c r="M46" s="36">
        <v>12810.531555072133</v>
      </c>
      <c r="N46" s="63">
        <v>7</v>
      </c>
      <c r="O46" s="42">
        <v>60329.063270019702</v>
      </c>
      <c r="P46" s="36">
        <v>54</v>
      </c>
      <c r="Q46" s="36">
        <v>447138.79339823773</v>
      </c>
      <c r="R46" s="57">
        <v>2</v>
      </c>
      <c r="S46" s="36">
        <v>20496.850488115411</v>
      </c>
      <c r="T46" s="36">
        <v>0</v>
      </c>
      <c r="U46" s="36">
        <v>0</v>
      </c>
      <c r="V46" s="36">
        <v>10</v>
      </c>
      <c r="W46" s="36">
        <v>70201.71292179529</v>
      </c>
      <c r="X46" s="63">
        <v>12</v>
      </c>
      <c r="Y46" s="42">
        <v>90698.563409910697</v>
      </c>
    </row>
    <row r="47" spans="2:25" x14ac:dyDescent="0.25">
      <c r="B47" s="130"/>
      <c r="C47" s="17" t="s">
        <v>33</v>
      </c>
      <c r="D47" s="41">
        <v>16</v>
      </c>
      <c r="E47" s="41">
        <v>344420.43276366894</v>
      </c>
      <c r="F47" s="61">
        <v>0</v>
      </c>
      <c r="G47" s="40">
        <v>0</v>
      </c>
      <c r="H47" s="41">
        <v>1</v>
      </c>
      <c r="I47" s="41">
        <v>13664.566992076941</v>
      </c>
      <c r="J47" s="61">
        <v>2</v>
      </c>
      <c r="K47" s="41">
        <v>67707.929445741247</v>
      </c>
      <c r="L47" s="41">
        <v>0</v>
      </c>
      <c r="M47" s="41">
        <v>0</v>
      </c>
      <c r="N47" s="62">
        <v>2</v>
      </c>
      <c r="O47" s="44">
        <v>67707.929445741247</v>
      </c>
      <c r="P47" s="41">
        <v>9</v>
      </c>
      <c r="Q47" s="41">
        <v>116296.43091758592</v>
      </c>
      <c r="R47" s="61">
        <v>1</v>
      </c>
      <c r="S47" s="41">
        <v>8881.9685448500131</v>
      </c>
      <c r="T47" s="41">
        <v>0</v>
      </c>
      <c r="U47" s="41">
        <v>0</v>
      </c>
      <c r="V47" s="41">
        <v>3</v>
      </c>
      <c r="W47" s="41">
        <v>137869.5368634148</v>
      </c>
      <c r="X47" s="62">
        <v>4</v>
      </c>
      <c r="Y47" s="44">
        <v>146751.50540826481</v>
      </c>
    </row>
    <row r="48" spans="2:25" x14ac:dyDescent="0.25">
      <c r="B48" s="131" t="s">
        <v>0</v>
      </c>
      <c r="C48" s="6" t="s">
        <v>31</v>
      </c>
      <c r="D48" s="36">
        <v>414</v>
      </c>
      <c r="E48" s="36">
        <v>124476.183821221</v>
      </c>
      <c r="F48" s="57">
        <v>11</v>
      </c>
      <c r="G48" s="35">
        <v>3583.5326936721781</v>
      </c>
      <c r="H48" s="36">
        <v>0</v>
      </c>
      <c r="I48" s="36">
        <v>0</v>
      </c>
      <c r="J48" s="57">
        <v>10</v>
      </c>
      <c r="K48" s="37">
        <v>836.95472826471268</v>
      </c>
      <c r="L48" s="37">
        <v>22</v>
      </c>
      <c r="M48" s="37">
        <v>17521.391025590659</v>
      </c>
      <c r="N48" s="58">
        <v>32</v>
      </c>
      <c r="O48" s="42">
        <v>18358.34575385537</v>
      </c>
      <c r="P48" s="36">
        <v>346</v>
      </c>
      <c r="Q48" s="36">
        <v>82269.752524443349</v>
      </c>
      <c r="R48" s="57">
        <v>3</v>
      </c>
      <c r="S48" s="37">
        <v>1451.860242908175</v>
      </c>
      <c r="T48" s="37">
        <v>9</v>
      </c>
      <c r="U48" s="37">
        <v>11826.682731642593</v>
      </c>
      <c r="V48" s="37">
        <v>13</v>
      </c>
      <c r="W48" s="37">
        <v>6986.0098746993363</v>
      </c>
      <c r="X48" s="58">
        <v>25</v>
      </c>
      <c r="Y48" s="42">
        <v>20264.552849250103</v>
      </c>
    </row>
    <row r="49" spans="2:25" x14ac:dyDescent="0.25">
      <c r="B49" s="131"/>
      <c r="C49" s="6" t="s">
        <v>1</v>
      </c>
      <c r="D49" s="36">
        <v>14</v>
      </c>
      <c r="E49" s="36">
        <v>40703.841109781475</v>
      </c>
      <c r="F49" s="57">
        <v>0</v>
      </c>
      <c r="G49" s="35">
        <v>0</v>
      </c>
      <c r="H49" s="36">
        <v>0</v>
      </c>
      <c r="I49" s="36">
        <v>0</v>
      </c>
      <c r="J49" s="57">
        <v>0</v>
      </c>
      <c r="K49" s="37">
        <v>0</v>
      </c>
      <c r="L49" s="37">
        <v>4</v>
      </c>
      <c r="M49" s="37">
        <v>12639.724467671171</v>
      </c>
      <c r="N49" s="58">
        <v>4</v>
      </c>
      <c r="O49" s="42">
        <v>12639.724467671171</v>
      </c>
      <c r="P49" s="36">
        <v>7</v>
      </c>
      <c r="Q49" s="36">
        <v>13716.32130042951</v>
      </c>
      <c r="R49" s="57">
        <v>0</v>
      </c>
      <c r="S49" s="37">
        <v>0</v>
      </c>
      <c r="T49" s="37">
        <v>3</v>
      </c>
      <c r="U49" s="37">
        <v>14347.795341680789</v>
      </c>
      <c r="V49" s="37">
        <v>0</v>
      </c>
      <c r="W49" s="37">
        <v>0</v>
      </c>
      <c r="X49" s="58">
        <v>3</v>
      </c>
      <c r="Y49" s="42">
        <v>14347.795341680789</v>
      </c>
    </row>
    <row r="50" spans="2:25" x14ac:dyDescent="0.25">
      <c r="B50" s="55"/>
      <c r="C50" s="33" t="s">
        <v>32</v>
      </c>
      <c r="D50" s="36">
        <v>0</v>
      </c>
      <c r="E50" s="36">
        <v>0</v>
      </c>
      <c r="F50" s="57">
        <v>0</v>
      </c>
      <c r="G50" s="35">
        <v>0</v>
      </c>
      <c r="H50" s="36">
        <v>0</v>
      </c>
      <c r="I50" s="36">
        <v>0</v>
      </c>
      <c r="J50" s="57">
        <v>0</v>
      </c>
      <c r="K50" s="37">
        <v>0</v>
      </c>
      <c r="L50" s="37">
        <v>0</v>
      </c>
      <c r="M50" s="37">
        <v>0</v>
      </c>
      <c r="N50" s="58">
        <v>0</v>
      </c>
      <c r="O50" s="42">
        <v>0</v>
      </c>
      <c r="P50" s="36">
        <v>0</v>
      </c>
      <c r="Q50" s="36">
        <v>0</v>
      </c>
      <c r="R50" s="5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58">
        <v>0</v>
      </c>
      <c r="Y50" s="42">
        <v>0</v>
      </c>
    </row>
    <row r="51" spans="2:25" x14ac:dyDescent="0.25">
      <c r="B51" s="56"/>
      <c r="C51" s="17" t="s">
        <v>33</v>
      </c>
      <c r="D51" s="41">
        <v>0</v>
      </c>
      <c r="E51" s="41">
        <v>0</v>
      </c>
      <c r="F51" s="61">
        <v>0</v>
      </c>
      <c r="G51" s="40">
        <v>0</v>
      </c>
      <c r="H51" s="41">
        <v>0</v>
      </c>
      <c r="I51" s="41">
        <v>0</v>
      </c>
      <c r="J51" s="61">
        <v>0</v>
      </c>
      <c r="K51" s="41">
        <v>0</v>
      </c>
      <c r="L51" s="41">
        <v>0</v>
      </c>
      <c r="M51" s="41">
        <v>0</v>
      </c>
      <c r="N51" s="62">
        <v>0</v>
      </c>
      <c r="O51" s="44">
        <v>0</v>
      </c>
      <c r="P51" s="41">
        <v>0</v>
      </c>
      <c r="Q51" s="41">
        <v>0</v>
      </c>
      <c r="R51" s="6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62">
        <v>0</v>
      </c>
      <c r="Y51" s="44">
        <v>0</v>
      </c>
    </row>
    <row r="52" spans="2:25" x14ac:dyDescent="0.25">
      <c r="C52" s="7" t="s">
        <v>4</v>
      </c>
      <c r="D52" s="64">
        <v>427249</v>
      </c>
      <c r="E52" s="64">
        <v>488395371.55850184</v>
      </c>
      <c r="F52" s="65">
        <v>1426</v>
      </c>
      <c r="G52" s="66">
        <v>5861275.6231298754</v>
      </c>
      <c r="H52" s="64">
        <v>16544</v>
      </c>
      <c r="I52" s="64">
        <v>23422362.189084124</v>
      </c>
      <c r="J52" s="65">
        <v>25961</v>
      </c>
      <c r="K52" s="67">
        <v>45995302.717301622</v>
      </c>
      <c r="L52" s="67">
        <v>23981</v>
      </c>
      <c r="M52" s="67">
        <v>15899944.241939358</v>
      </c>
      <c r="N52" s="68">
        <v>49942</v>
      </c>
      <c r="O52" s="69">
        <v>61895246.95924098</v>
      </c>
      <c r="P52" s="64">
        <v>282682</v>
      </c>
      <c r="Q52" s="64">
        <v>313962936.08087915</v>
      </c>
      <c r="R52" s="65">
        <v>704</v>
      </c>
      <c r="S52" s="67">
        <v>1764773.1495357975</v>
      </c>
      <c r="T52" s="67">
        <v>35310</v>
      </c>
      <c r="U52" s="67">
        <v>23654525.008138947</v>
      </c>
      <c r="V52" s="67">
        <v>40641</v>
      </c>
      <c r="W52" s="67">
        <v>57834252.54849299</v>
      </c>
      <c r="X52" s="68">
        <v>76655</v>
      </c>
      <c r="Y52" s="69">
        <v>83253550.706167758</v>
      </c>
    </row>
    <row r="53" spans="2:25" s="15" customFormat="1" x14ac:dyDescent="0.25">
      <c r="C53" s="24" t="s">
        <v>49</v>
      </c>
      <c r="D53" s="70"/>
      <c r="E53" s="71">
        <v>20191.931456703012</v>
      </c>
      <c r="F53" s="72"/>
      <c r="G53" s="73">
        <v>242.32513763064236</v>
      </c>
      <c r="H53" s="70"/>
      <c r="I53" s="71">
        <v>968.36038877040824</v>
      </c>
      <c r="J53" s="72"/>
      <c r="K53" s="71">
        <v>1901.602787173041</v>
      </c>
      <c r="L53" s="74"/>
      <c r="M53" s="71">
        <v>657.35795831591452</v>
      </c>
      <c r="N53" s="74"/>
      <c r="O53" s="73">
        <v>2558.9607454889551</v>
      </c>
      <c r="P53" s="70"/>
      <c r="Q53" s="71">
        <v>12980.299270774249</v>
      </c>
      <c r="R53" s="72"/>
      <c r="S53" s="71">
        <v>72.961744822326423</v>
      </c>
      <c r="T53" s="74"/>
      <c r="U53" s="71">
        <v>977.95879203576044</v>
      </c>
      <c r="V53" s="74"/>
      <c r="W53" s="71">
        <v>2391.0653771806683</v>
      </c>
      <c r="X53" s="74"/>
      <c r="Y53" s="73">
        <v>3441.9859140387557</v>
      </c>
    </row>
    <row r="55" spans="2:25" x14ac:dyDescent="0.25">
      <c r="B55" s="6" t="s">
        <v>29</v>
      </c>
    </row>
    <row r="57" spans="2:25" x14ac:dyDescent="0.25">
      <c r="B57" s="6" t="s">
        <v>34</v>
      </c>
    </row>
    <row r="58" spans="2:25" x14ac:dyDescent="0.25">
      <c r="B58" s="6" t="s">
        <v>54</v>
      </c>
    </row>
    <row r="59" spans="2:25" x14ac:dyDescent="0.25">
      <c r="B59" s="6" t="s">
        <v>51</v>
      </c>
    </row>
    <row r="60" spans="2:25" x14ac:dyDescent="0.25">
      <c r="B60" s="6" t="s">
        <v>52</v>
      </c>
    </row>
    <row r="61" spans="2:25" x14ac:dyDescent="0.25">
      <c r="B61" s="6" t="s">
        <v>53</v>
      </c>
    </row>
    <row r="62" spans="2:25" ht="15" customHeight="1" x14ac:dyDescent="0.25">
      <c r="B62" s="101" t="s">
        <v>86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</row>
    <row r="63" spans="2:25" ht="15" customHeight="1" x14ac:dyDescent="0.25"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</row>
    <row r="64" spans="2:25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</row>
    <row r="65" spans="2:22" x14ac:dyDescent="0.25">
      <c r="B65" s="102" t="s">
        <v>35</v>
      </c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</row>
    <row r="66" spans="2:22" x14ac:dyDescent="0.25">
      <c r="B66" s="103" t="s">
        <v>36</v>
      </c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</row>
    <row r="67" spans="2:22" x14ac:dyDescent="0.25">
      <c r="B67" s="104" t="s">
        <v>37</v>
      </c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</row>
    <row r="68" spans="2:22" x14ac:dyDescent="0.25"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</row>
    <row r="69" spans="2:22" x14ac:dyDescent="0.25"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</row>
    <row r="70" spans="2:22" x14ac:dyDescent="0.25">
      <c r="B70" s="104" t="s">
        <v>38</v>
      </c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</row>
    <row r="71" spans="2:22" x14ac:dyDescent="0.25"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</row>
    <row r="72" spans="2:22" x14ac:dyDescent="0.25">
      <c r="B72" s="100" t="s">
        <v>39</v>
      </c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</row>
    <row r="73" spans="2:22" x14ac:dyDescent="0.25">
      <c r="B73" s="105" t="s">
        <v>40</v>
      </c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</row>
    <row r="74" spans="2:22" x14ac:dyDescent="0.25"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</row>
    <row r="75" spans="2:22" x14ac:dyDescent="0.25">
      <c r="B75" s="100" t="s">
        <v>41</v>
      </c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</row>
    <row r="76" spans="2:22" x14ac:dyDescent="0.25">
      <c r="B76" s="100" t="s">
        <v>42</v>
      </c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</row>
    <row r="77" spans="2:22" x14ac:dyDescent="0.25">
      <c r="B77" s="100" t="s">
        <v>43</v>
      </c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</row>
    <row r="78" spans="2:22" x14ac:dyDescent="0.25">
      <c r="B78" s="100" t="s">
        <v>44</v>
      </c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</row>
    <row r="80" spans="2:22" x14ac:dyDescent="0.2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75"/>
      <c r="O80" s="75"/>
      <c r="P80" s="17"/>
      <c r="Q80" s="17"/>
      <c r="R80" s="17"/>
      <c r="S80" s="17"/>
      <c r="T80" s="17"/>
      <c r="U80" s="17"/>
      <c r="V80" s="17"/>
    </row>
    <row r="81" spans="2:2" x14ac:dyDescent="0.25">
      <c r="B81" s="33" t="s">
        <v>45</v>
      </c>
    </row>
    <row r="82" spans="2:2" x14ac:dyDescent="0.25">
      <c r="B82" s="23" t="str">
        <f>Indice!B15</f>
        <v>Información al: 26/02/2021</v>
      </c>
    </row>
    <row r="83" spans="2:2" x14ac:dyDescent="0.25">
      <c r="B83" s="6" t="s">
        <v>29</v>
      </c>
    </row>
    <row r="85" spans="2:2" x14ac:dyDescent="0.25">
      <c r="B85" s="6" t="str">
        <f>+Indice!B16</f>
        <v>Actualización: 02/03/2021</v>
      </c>
    </row>
  </sheetData>
  <mergeCells count="38"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B28:B31"/>
    <mergeCell ref="B32:B35"/>
    <mergeCell ref="B36:B39"/>
    <mergeCell ref="B40:B43"/>
    <mergeCell ref="B48:B49"/>
    <mergeCell ref="B44:B47"/>
    <mergeCell ref="B75:V75"/>
    <mergeCell ref="B76:V76"/>
    <mergeCell ref="B77:V77"/>
    <mergeCell ref="B62:Y63"/>
    <mergeCell ref="B78:V78"/>
    <mergeCell ref="B65:V65"/>
    <mergeCell ref="B66:V66"/>
    <mergeCell ref="B67:V69"/>
    <mergeCell ref="B70:V71"/>
    <mergeCell ref="B72:V72"/>
    <mergeCell ref="B73:V7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Cristian Rojas Olmedo</cp:lastModifiedBy>
  <dcterms:created xsi:type="dcterms:W3CDTF">2020-05-27T13:45:00Z</dcterms:created>
  <dcterms:modified xsi:type="dcterms:W3CDTF">2021-03-02T16:45:01Z</dcterms:modified>
</cp:coreProperties>
</file>