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BIF-NESTUDIO\Dataestatica2\DPFIB\udm\publico\(udm)(202001) Solicitudes\archivos_fogape\Publicaciones\Publicación solicitudes\"/>
    </mc:Choice>
  </mc:AlternateContent>
  <xr:revisionPtr revIDLastSave="0" documentId="8_{147321E2-F6E7-44FE-8DEA-2BEEFDEDE0FB}" xr6:coauthVersionLast="45" xr6:coauthVersionMax="45" xr10:uidLastSave="{00000000-0000-0000-0000-000000000000}"/>
  <bookViews>
    <workbookView xWindow="-120" yWindow="-120" windowWidth="29040" windowHeight="15840" xr2:uid="{755ADB1F-B54E-46D1-AA38-F7982CE23987}"/>
  </bookViews>
  <sheets>
    <sheet name="Indice" sheetId="5" r:id="rId1"/>
    <sheet name="Derechos de Garantía" sheetId="6" r:id="rId2"/>
    <sheet name="Solicitudes y Curses" sheetId="3" r:id="rId3"/>
    <sheet name="Detall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3" i="6" l="1"/>
  <c r="C34" i="6" s="1"/>
  <c r="D33" i="6"/>
  <c r="D34" i="6" s="1"/>
  <c r="D20" i="6"/>
  <c r="D21" i="6" s="1"/>
  <c r="C20" i="6"/>
  <c r="C21" i="6" s="1"/>
  <c r="C39" i="6" l="1"/>
  <c r="D39" i="6"/>
  <c r="C40" i="6"/>
  <c r="D40" i="6"/>
  <c r="C41" i="6"/>
  <c r="D41" i="6"/>
  <c r="C42" i="6"/>
  <c r="D42" i="6"/>
  <c r="D38" i="6"/>
  <c r="C38" i="6"/>
  <c r="E30" i="6"/>
  <c r="E39" i="6" s="1"/>
  <c r="E31" i="6"/>
  <c r="E40" i="6" s="1"/>
  <c r="E32" i="6"/>
  <c r="E41" i="6" s="1"/>
  <c r="E33" i="6"/>
  <c r="E42" i="6" s="1"/>
  <c r="E29" i="6"/>
  <c r="E38" i="6" s="1"/>
  <c r="E10" i="6"/>
  <c r="E11" i="6"/>
  <c r="E12" i="6"/>
  <c r="E13" i="6"/>
  <c r="E14" i="6"/>
  <c r="E15" i="6"/>
  <c r="E16" i="6"/>
  <c r="E17" i="6"/>
  <c r="E18" i="6"/>
  <c r="E19" i="6"/>
  <c r="E20" i="6"/>
  <c r="E9" i="6"/>
  <c r="B82" i="4" l="1"/>
  <c r="B67" i="3"/>
  <c r="B51" i="6"/>
  <c r="B22" i="6"/>
  <c r="B85" i="4" l="1"/>
  <c r="B70" i="3"/>
  <c r="B52" i="6" l="1"/>
  <c r="B50" i="6"/>
</calcChain>
</file>

<file path=xl/sharedStrings.xml><?xml version="1.0" encoding="utf-8"?>
<sst xmlns="http://schemas.openxmlformats.org/spreadsheetml/2006/main" count="292" uniqueCount="93">
  <si>
    <t>COOPEUCH</t>
  </si>
  <si>
    <t>Medianas Empresas</t>
  </si>
  <si>
    <t>Institución</t>
  </si>
  <si>
    <t>Tabla 4</t>
  </si>
  <si>
    <t>Total</t>
  </si>
  <si>
    <t>Tabla 5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</si>
  <si>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</si>
  <si>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</si>
  <si>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</si>
  <si>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</si>
  <si>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</si>
  <si>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</si>
  <si>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</si>
  <si>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</si>
  <si>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</si>
  <si>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</si>
  <si>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</si>
  <si>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</si>
  <si>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</si>
  <si>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</si>
  <si>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</si>
  <si>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</si>
  <si>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</si>
  <si>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</si>
  <si>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</si>
  <si>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</si>
  <si>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</si>
  <si>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</si>
  <si>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</si>
  <si>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 xml:space="preserve">Fuente: CMF </t>
  </si>
  <si>
    <t>Tamaño</t>
  </si>
  <si>
    <t>Micro y Pequeñas Empresas</t>
  </si>
  <si>
    <t>Empresas Grandes I</t>
  </si>
  <si>
    <t>Empresas Grandes II</t>
  </si>
  <si>
    <t xml:space="preserve">(*) Notas: 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</si>
  <si>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</si>
  <si>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color theme="1"/>
        <rFont val="Calibri"/>
        <family val="2"/>
        <scheme val="minor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</si>
  <si>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color theme="1"/>
        <rFont val="Calibri"/>
        <family val="2"/>
        <scheme val="minor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</si>
  <si>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color theme="1"/>
        <rFont val="Calibri"/>
        <family val="2"/>
        <scheme val="minor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</si>
  <si>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color theme="1"/>
        <rFont val="Calibri"/>
        <family val="2"/>
        <scheme val="minor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</si>
  <si>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color theme="1"/>
        <rFont val="Calibri"/>
        <family val="2"/>
        <scheme val="minor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</si>
  <si>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color theme="1"/>
        <rFont val="Calibri"/>
        <family val="2"/>
        <scheme val="minor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</si>
  <si>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color theme="1"/>
        <rFont val="Calibri"/>
        <family val="2"/>
        <scheme val="minor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</si>
  <si>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color theme="1"/>
        <rFont val="Calibri"/>
        <family val="2"/>
        <scheme val="minor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</si>
  <si>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color theme="1"/>
        <rFont val="Calibri"/>
        <family val="2"/>
        <scheme val="minor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</si>
  <si>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</si>
  <si>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Solicitudes y curses por institución financiera (montos en Unidades de Fomento)</t>
  </si>
  <si>
    <t>Solicitudes y curses por tipo de empresa (montos en Unidades de Fomento)</t>
  </si>
  <si>
    <t>Solicitudes y curses por institución y tamaño (montos en Unidades de Fomento)</t>
  </si>
  <si>
    <t>Millones de USD</t>
  </si>
  <si>
    <t>Tabla 3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</si>
  <si>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</si>
  <si>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</si>
  <si>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</si>
  <si>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 xml:space="preserve">1) Montos asociados al último estado de la solicitud. </t>
  </si>
  <si>
    <t>Tabla 1</t>
  </si>
  <si>
    <t>Derechos de garantía asignados y usados por institución</t>
  </si>
  <si>
    <t>Tabla 2</t>
  </si>
  <si>
    <t>Derechos de garantía asignados y usados por tipo de empresa</t>
  </si>
  <si>
    <t>Solicitudes y curses por institución financiera</t>
  </si>
  <si>
    <t>Solicitudes y curses por tipo de empresa</t>
  </si>
  <si>
    <t>Solicitudes y curses por institución y tamaño</t>
  </si>
  <si>
    <t>Tabla 1:</t>
  </si>
  <si>
    <t>(montos en Unidades de Fomento)</t>
  </si>
  <si>
    <t>Asignado</t>
  </si>
  <si>
    <t>Usado</t>
  </si>
  <si>
    <t>Tasa Utilización</t>
  </si>
  <si>
    <t xml:space="preserve">BANCO DE CHILE </t>
  </si>
  <si>
    <t>BCO INTERNACIONAL</t>
  </si>
  <si>
    <t xml:space="preserve">BANCOESTADO    </t>
  </si>
  <si>
    <t>SCOTIABANK</t>
  </si>
  <si>
    <t xml:space="preserve">BCI            </t>
  </si>
  <si>
    <t xml:space="preserve">ITAU CORPBANCA      </t>
  </si>
  <si>
    <t xml:space="preserve">BCO BICE       </t>
  </si>
  <si>
    <t>BANCO SANTANDER</t>
  </si>
  <si>
    <t xml:space="preserve">BCO SECURITY   </t>
  </si>
  <si>
    <t>BANCO CONSORCIO</t>
  </si>
  <si>
    <t>Tabla 2:</t>
  </si>
  <si>
    <t>Tipo de Empresa</t>
  </si>
  <si>
    <t>MYPE</t>
  </si>
  <si>
    <t>Grandes Empresas I</t>
  </si>
  <si>
    <t>Grandes Empresas II</t>
  </si>
  <si>
    <t>(porcentaje del total)</t>
  </si>
  <si>
    <t>Totales</t>
  </si>
  <si>
    <t>Fuente: Fogape</t>
  </si>
  <si>
    <t>Banco del Estado</t>
  </si>
  <si>
    <t>5) Según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</si>
  <si>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DERECHOS DE GARANTÍA ASOCIADOS AL PROGRAMA FOGAPE COVID</t>
  </si>
  <si>
    <t>SOLICITUDES Y CURSES DE CRÉDITO ASOCIADOS AL PROGRAMA FOGAPE COVID</t>
  </si>
  <si>
    <t>SOLICITUDES Y CURSES DE CRÉDITO ASOCIADOS AL PROGRAMA FOGAPE COVID (*)</t>
  </si>
  <si>
    <t>Información al: 29/01/2021</t>
  </si>
  <si>
    <t>Actualización: 02/02/2021</t>
  </si>
  <si>
    <t>BALANCE DE ACTIVIDADES ASOCIADO AL PROGRAMA DE GARANTÍAS FOGAPE COVID 19 (Publicación mensual)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</si>
</sst>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-* #,##0_-;\-* #,##0_-;_-* &quot;-&quot;??_-;_-@_-"/>
    <numFmt numFmtId="167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133">
    <xf numFmtId="0" fontId="0" fillId="0" borderId="0" xfId="0"/>
    <xf numFmtId="0" fontId="8" fillId="2" borderId="0" xfId="0" applyFont="1" applyFill="1" applyAlignment="1">
      <alignment vertical="center"/>
    </xf>
    <xf numFmtId="164" fontId="0" fillId="2" borderId="0" xfId="1" applyFont="1" applyFill="1"/>
    <xf numFmtId="164" fontId="0" fillId="2" borderId="2" xfId="1" applyFont="1" applyFill="1" applyBorder="1"/>
    <xf numFmtId="164" fontId="0" fillId="2" borderId="3" xfId="1" applyFont="1" applyFill="1" applyBorder="1"/>
    <xf numFmtId="164" fontId="9" fillId="2" borderId="3" xfId="1" applyFont="1" applyFill="1" applyBorder="1"/>
    <xf numFmtId="0" fontId="0" fillId="2" borderId="0" xfId="0" applyFill="1"/>
    <xf numFmtId="0" fontId="2" fillId="2" borderId="0" xfId="0" applyFont="1" applyFill="1"/>
    <xf numFmtId="164" fontId="2" fillId="2" borderId="0" xfId="0" applyNumberFormat="1" applyFont="1" applyFill="1"/>
    <xf numFmtId="164" fontId="2" fillId="2" borderId="2" xfId="0" applyNumberFormat="1" applyFont="1" applyFill="1" applyBorder="1"/>
    <xf numFmtId="164" fontId="2" fillId="2" borderId="3" xfId="0" applyNumberFormat="1" applyFont="1" applyFill="1" applyBorder="1"/>
    <xf numFmtId="164" fontId="10" fillId="2" borderId="3" xfId="0" applyNumberFormat="1" applyFont="1" applyFill="1" applyBorder="1"/>
    <xf numFmtId="164" fontId="2" fillId="2" borderId="0" xfId="0" applyNumberFormat="1" applyFont="1" applyFill="1"/>
    <xf numFmtId="0" fontId="7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0" fillId="2" borderId="15" xfId="0" applyFill="1" applyBorder="1"/>
    <xf numFmtId="0" fontId="0" fillId="2" borderId="11" xfId="0" applyFill="1" applyBorder="1"/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3" borderId="14" xfId="0" applyFont="1" applyFill="1" applyBorder="1" applyAlignment="1">
      <alignment horizontal="center"/>
    </xf>
    <xf numFmtId="0" fontId="11" fillId="2" borderId="0" xfId="0" applyFont="1" applyFill="1"/>
    <xf numFmtId="0" fontId="13" fillId="2" borderId="0" xfId="0" applyFont="1" applyFill="1"/>
    <xf numFmtId="164" fontId="13" fillId="2" borderId="0" xfId="1" applyFont="1" applyFill="1"/>
    <xf numFmtId="164" fontId="0" fillId="2" borderId="0" xfId="0" applyNumberFormat="1" applyFill="1"/>
    <xf numFmtId="0" fontId="13" fillId="2" borderId="2" xfId="0" applyFont="1" applyFill="1" applyBorder="1"/>
    <xf numFmtId="164" fontId="0" fillId="2" borderId="0" xfId="1" applyFont="1" applyFill="1" applyBorder="1"/>
    <xf numFmtId="164" fontId="9" fillId="2" borderId="0" xfId="1" applyFont="1" applyFill="1" applyBorder="1"/>
    <xf numFmtId="164" fontId="2" fillId="2" borderId="0" xfId="0" applyNumberFormat="1" applyFont="1" applyFill="1" applyBorder="1"/>
    <xf numFmtId="164" fontId="10" fillId="2" borderId="0" xfId="0" applyNumberFormat="1" applyFont="1" applyFill="1" applyBorder="1"/>
    <xf numFmtId="0" fontId="13" fillId="2" borderId="0" xfId="0" applyFont="1" applyFill="1" applyBorder="1"/>
    <xf numFmtId="0" fontId="0" fillId="2" borderId="0" xfId="0" applyFill="1" applyBorder="1"/>
    <xf numFmtId="164" fontId="13" fillId="2" borderId="3" xfId="1" applyFont="1" applyFill="1" applyBorder="1"/>
    <xf numFmtId="3" fontId="0" fillId="2" borderId="3" xfId="0" applyNumberFormat="1" applyFill="1" applyBorder="1"/>
    <xf numFmtId="3" fontId="0" fillId="2" borderId="0" xfId="0" applyNumberFormat="1" applyFill="1"/>
    <xf numFmtId="3" fontId="0" fillId="2" borderId="0" xfId="0" applyNumberFormat="1" applyFill="1" applyBorder="1"/>
    <xf numFmtId="3" fontId="0" fillId="2" borderId="17" xfId="0" applyNumberFormat="1" applyFill="1" applyBorder="1"/>
    <xf numFmtId="3" fontId="0" fillId="2" borderId="15" xfId="0" applyNumberFormat="1" applyFill="1" applyBorder="1"/>
    <xf numFmtId="3" fontId="0" fillId="2" borderId="19" xfId="0" applyNumberFormat="1" applyFill="1" applyBorder="1"/>
    <xf numFmtId="3" fontId="0" fillId="2" borderId="11" xfId="0" applyNumberFormat="1" applyFill="1" applyBorder="1"/>
    <xf numFmtId="3" fontId="9" fillId="2" borderId="3" xfId="0" applyNumberFormat="1" applyFont="1" applyFill="1" applyBorder="1"/>
    <xf numFmtId="3" fontId="9" fillId="2" borderId="17" xfId="0" applyNumberFormat="1" applyFont="1" applyFill="1" applyBorder="1"/>
    <xf numFmtId="3" fontId="9" fillId="2" borderId="19" xfId="0" applyNumberFormat="1" applyFont="1" applyFill="1" applyBorder="1"/>
    <xf numFmtId="0" fontId="3" fillId="0" borderId="0" xfId="0" applyFont="1"/>
    <xf numFmtId="0" fontId="14" fillId="2" borderId="0" xfId="0" applyFont="1" applyFill="1"/>
    <xf numFmtId="0" fontId="14" fillId="0" borderId="0" xfId="0" applyFont="1"/>
    <xf numFmtId="0" fontId="2" fillId="0" borderId="0" xfId="0" applyFont="1"/>
    <xf numFmtId="0" fontId="2" fillId="4" borderId="0" xfId="0" applyFont="1" applyFill="1"/>
    <xf numFmtId="166" fontId="0" fillId="2" borderId="20" xfId="4" applyNumberFormat="1" applyFont="1" applyFill="1" applyBorder="1"/>
    <xf numFmtId="166" fontId="0" fillId="2" borderId="0" xfId="4" applyNumberFormat="1" applyFont="1" applyFill="1"/>
    <xf numFmtId="166" fontId="8" fillId="0" borderId="20" xfId="4" applyNumberFormat="1" applyFont="1" applyBorder="1"/>
    <xf numFmtId="166" fontId="8" fillId="2" borderId="20" xfId="4" applyNumberFormat="1" applyFont="1" applyFill="1" applyBorder="1"/>
    <xf numFmtId="164" fontId="9" fillId="2" borderId="0" xfId="1" applyFont="1" applyFill="1"/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3" fontId="0" fillId="2" borderId="2" xfId="0" applyNumberFormat="1" applyFill="1" applyBorder="1"/>
    <xf numFmtId="3" fontId="9" fillId="2" borderId="0" xfId="0" applyNumberFormat="1" applyFont="1" applyFill="1" applyBorder="1"/>
    <xf numFmtId="3" fontId="0" fillId="2" borderId="16" xfId="0" applyNumberFormat="1" applyFill="1" applyBorder="1"/>
    <xf numFmtId="3" fontId="9" fillId="2" borderId="15" xfId="0" applyNumberFormat="1" applyFont="1" applyFill="1" applyBorder="1"/>
    <xf numFmtId="3" fontId="0" fillId="2" borderId="18" xfId="0" applyNumberFormat="1" applyFill="1" applyBorder="1"/>
    <xf numFmtId="3" fontId="9" fillId="2" borderId="11" xfId="0" applyNumberFormat="1" applyFont="1" applyFill="1" applyBorder="1"/>
    <xf numFmtId="3" fontId="9" fillId="2" borderId="0" xfId="0" applyNumberFormat="1" applyFont="1" applyFill="1"/>
    <xf numFmtId="3" fontId="2" fillId="2" borderId="0" xfId="0" applyNumberFormat="1" applyFont="1" applyFill="1"/>
    <xf numFmtId="3" fontId="2" fillId="2" borderId="2" xfId="0" applyNumberFormat="1" applyFont="1" applyFill="1" applyBorder="1"/>
    <xf numFmtId="3" fontId="2" fillId="2" borderId="3" xfId="0" applyNumberFormat="1" applyFont="1" applyFill="1" applyBorder="1"/>
    <xf numFmtId="3" fontId="2" fillId="2" borderId="0" xfId="0" applyNumberFormat="1" applyFont="1" applyFill="1" applyBorder="1"/>
    <xf numFmtId="3" fontId="10" fillId="2" borderId="0" xfId="0" applyNumberFormat="1" applyFont="1" applyFill="1" applyBorder="1"/>
    <xf numFmtId="3" fontId="10" fillId="2" borderId="3" xfId="0" applyNumberFormat="1" applyFont="1" applyFill="1" applyBorder="1"/>
    <xf numFmtId="3" fontId="13" fillId="2" borderId="0" xfId="0" applyNumberFormat="1" applyFont="1" applyFill="1"/>
    <xf numFmtId="3" fontId="13" fillId="2" borderId="0" xfId="1" applyNumberFormat="1" applyFont="1" applyFill="1"/>
    <xf numFmtId="3" fontId="13" fillId="2" borderId="2" xfId="0" applyNumberFormat="1" applyFont="1" applyFill="1" applyBorder="1"/>
    <xf numFmtId="3" fontId="13" fillId="2" borderId="3" xfId="1" applyNumberFormat="1" applyFont="1" applyFill="1" applyBorder="1"/>
    <xf numFmtId="3" fontId="13" fillId="2" borderId="0" xfId="0" applyNumberFormat="1" applyFont="1" applyFill="1" applyBorder="1"/>
    <xf numFmtId="0" fontId="9" fillId="2" borderId="11" xfId="0" applyFont="1" applyFill="1" applyBorder="1"/>
    <xf numFmtId="0" fontId="16" fillId="0" borderId="0" xfId="0" applyFont="1"/>
    <xf numFmtId="0" fontId="7" fillId="0" borderId="0" xfId="0" applyFont="1"/>
    <xf numFmtId="0" fontId="0" fillId="2" borderId="0" xfId="0" applyFont="1" applyFill="1"/>
    <xf numFmtId="0" fontId="0" fillId="0" borderId="0" xfId="0" applyFont="1"/>
    <xf numFmtId="0" fontId="15" fillId="0" borderId="0" xfId="3" applyFont="1"/>
    <xf numFmtId="0" fontId="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166" fontId="0" fillId="2" borderId="0" xfId="4" applyNumberFormat="1" applyFont="1" applyFill="1" applyAlignment="1">
      <alignment horizontal="left"/>
    </xf>
    <xf numFmtId="49" fontId="0" fillId="2" borderId="0" xfId="4" applyNumberFormat="1" applyFont="1" applyFill="1" applyAlignment="1">
      <alignment horizontal="left"/>
    </xf>
    <xf numFmtId="0" fontId="0" fillId="2" borderId="0" xfId="0" applyFill="1" applyAlignment="1">
      <alignment horizontal="left" vertical="top" wrapText="1"/>
    </xf>
    <xf numFmtId="166" fontId="6" fillId="0" borderId="0" xfId="0" applyNumberFormat="1" applyFont="1" applyAlignment="1">
      <alignment horizontal="left"/>
    </xf>
    <xf numFmtId="167" fontId="8" fillId="2" borderId="20" xfId="2" applyNumberFormat="1" applyFont="1" applyFill="1" applyBorder="1"/>
    <xf numFmtId="167" fontId="8" fillId="0" borderId="20" xfId="2" applyNumberFormat="1" applyFont="1" applyBorder="1"/>
    <xf numFmtId="0" fontId="0" fillId="4" borderId="0" xfId="0" applyFont="1" applyFill="1"/>
    <xf numFmtId="166" fontId="17" fillId="3" borderId="20" xfId="4" applyNumberFormat="1" applyFont="1" applyFill="1" applyBorder="1" applyAlignment="1">
      <alignment horizontal="center" vertical="center" wrapText="1"/>
    </xf>
    <xf numFmtId="166" fontId="18" fillId="2" borderId="20" xfId="4" applyNumberFormat="1" applyFont="1" applyFill="1" applyBorder="1"/>
    <xf numFmtId="167" fontId="7" fillId="2" borderId="20" xfId="2" applyNumberFormat="1" applyFont="1" applyFill="1" applyBorder="1"/>
    <xf numFmtId="0" fontId="0" fillId="0" borderId="0" xfId="0" applyFont="1" applyAlignment="1">
      <alignment horizontal="left"/>
    </xf>
    <xf numFmtId="167" fontId="7" fillId="0" borderId="20" xfId="2" applyNumberFormat="1" applyFont="1" applyBorder="1"/>
    <xf numFmtId="166" fontId="19" fillId="2" borderId="20" xfId="4" applyNumberFormat="1" applyFont="1" applyFill="1" applyBorder="1"/>
    <xf numFmtId="49" fontId="0" fillId="2" borderId="0" xfId="0" applyNumberFormat="1" applyFont="1" applyFill="1" applyAlignment="1">
      <alignment horizontal="left"/>
    </xf>
    <xf numFmtId="49" fontId="0" fillId="0" borderId="0" xfId="0" applyNumberFormat="1" applyFont="1" applyAlignment="1">
      <alignment horizontal="left"/>
    </xf>
    <xf numFmtId="166" fontId="17" fillId="3" borderId="20" xfId="4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2" fillId="2" borderId="11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9" fontId="7" fillId="2" borderId="20" xfId="2" applyNumberFormat="1" applyFont="1" applyFill="1" applyBorder="1" applyAlignment="1">
      <alignment horizontal="right" indent="1"/>
    </xf>
  </cellXfs>
  <cellStyles count="5">
    <cellStyle name="Hipervínculo" xfId="3" builtinId="8"/>
    <cellStyle name="Millares [0]" xfId="1" builtinId="6"/>
    <cellStyle name="Millares 2" xfId="4" xr:uid="{C8B8870D-7D15-44F5-A38F-0FAC4219327A}"/>
    <cellStyle name="Normal" xfId="0" builtinId="0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788670</xdr:colOff>
      <xdr:row>45</xdr:row>
      <xdr:rowOff>15240</xdr:rowOff>
    </xdr:from>
    <xdr:ext cx="18473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211742-C57A-487E-B5BE-917EDF1E3505}"/>
            </a:ext>
          </a:extLst>
        </xdr:cNvPr>
        <xdr:cNvSpPr txBox="1"/>
      </xdr:nvSpPr>
      <xdr:spPr>
        <a:xfrm>
          <a:off x="1026795" y="92449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  <xdr:oneCellAnchor>
    <xdr:from>
      <xdr:col>0</xdr:col>
      <xdr:colOff>377190</xdr:colOff>
      <xdr:row>42</xdr:row>
      <xdr:rowOff>85725</xdr:rowOff>
    </xdr:from>
    <xdr:ext cx="6043781" cy="112569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2D91973-BE55-43EA-9EDB-B8418282BD35}"/>
            </a:ext>
          </a:extLst>
        </xdr:cNvPr>
        <xdr:cNvSpPr txBox="1"/>
      </xdr:nvSpPr>
      <xdr:spPr>
        <a:xfrm>
          <a:off x="377190" y="8658225"/>
          <a:ext cx="6043781" cy="1125693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lang="es-CL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(1) D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atos acumulados </a:t>
          </a:r>
          <a:r>
            <a:rPr lang="es-CL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al 29/01/2021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; (2) Definiciones: </a:t>
          </a:r>
          <a:r>
            <a:rPr lang="es-CL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a. Micro y Pequeñas Empresas : Empresas cuyas ventas netas anuales no superen las 25.000 UF. b. Medianas Empresas : Empresas cuyas ventas netas anuales superen las 25.000 UF y no excedan de 100.000 UF. c. Empresas Grandes I : Empresas cuyas ventas netas anuales superen las 100.000 UF y no excedan de 600.000 UF. d. Empresas Grandes II : Empresas cuyas ventas netas anuales superen las 600.000 UF y no excedan de 1.000.000 UF.</a:t>
          </a:r>
          <a:endParaRPr lang="es-CL" sz="1100"/>
        </a:p>
      </xdr:txBody>
    </xdr:sp>
    <xdr:clientData/>
  </xdr:oneCellAnchor>
  <xdr:oneCellAnchor>
    <xdr:from>
      <xdr:col>5</xdr:col>
      <xdr:colOff>0</xdr:colOff>
      <xdr:row>25</xdr:row>
      <xdr:rowOff>167640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3EB0CED-F5EF-4351-BDB7-284E9C2B7E40}"/>
            </a:ext>
          </a:extLst>
        </xdr:cNvPr>
        <xdr:cNvSpPr txBox="1"/>
      </xdr:nvSpPr>
      <xdr:spPr>
        <a:xfrm>
          <a:off x="6781800" y="514921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L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35633-444E-4B6C-830C-C13D770358A6}">
  <sheetPr>
    <tabColor theme="4"/>
  </sheetPr>
  <dimension ref="A2:M30"/>
  <sheetViews>
    <sheetView showGridLines="0" tabSelected="1" zoomScale="85" zoomScaleNormal="85" workbookViewId="0">
      <selection activeCell="C28" sqref="C28"/>
    </sheetView>
  </sheetViews>
  <sheetFormatPr baseColWidth="10" defaultRowHeight="15" x14ac:dyDescent="0.25"/>
  <cols>
    <col min="1" max="1" width="5.7109375" style="78" customWidth="1"/>
    <col min="2" max="2" width="13.42578125" style="79" customWidth="1"/>
    <col min="3" max="3" width="73" style="79" customWidth="1"/>
    <col min="4" max="16384" width="11.42578125" style="79"/>
  </cols>
  <sheetData>
    <row r="2" spans="2:13" ht="15.75" x14ac:dyDescent="0.25">
      <c r="B2" s="45" t="s">
        <v>92</v>
      </c>
    </row>
    <row r="4" spans="2:13" x14ac:dyDescent="0.25">
      <c r="B4" s="13" t="s">
        <v>87</v>
      </c>
      <c r="C4" s="46"/>
      <c r="D4" s="46"/>
    </row>
    <row r="6" spans="2:13" x14ac:dyDescent="0.25">
      <c r="B6" s="80" t="s">
        <v>55</v>
      </c>
      <c r="C6" s="78" t="s">
        <v>56</v>
      </c>
    </row>
    <row r="7" spans="2:13" x14ac:dyDescent="0.25">
      <c r="B7" s="80" t="s">
        <v>57</v>
      </c>
      <c r="C7" s="78" t="s">
        <v>58</v>
      </c>
    </row>
    <row r="9" spans="2:13" x14ac:dyDescent="0.25">
      <c r="B9" s="77" t="s">
        <v>88</v>
      </c>
      <c r="C9" s="47"/>
      <c r="D9" s="47"/>
    </row>
    <row r="10" spans="2:13" x14ac:dyDescent="0.25">
      <c r="B10" s="76"/>
      <c r="C10" s="47"/>
      <c r="D10" s="47"/>
    </row>
    <row r="11" spans="2:13" x14ac:dyDescent="0.25">
      <c r="B11" s="80" t="s">
        <v>50</v>
      </c>
      <c r="C11" s="99" t="s">
        <v>59</v>
      </c>
      <c r="D11" s="99"/>
      <c r="E11" s="99"/>
      <c r="F11" s="99"/>
      <c r="G11" s="99"/>
      <c r="H11" s="99"/>
      <c r="I11" s="99"/>
      <c r="J11" s="99"/>
      <c r="K11" s="99"/>
      <c r="L11" s="99"/>
      <c r="M11" s="99"/>
    </row>
    <row r="12" spans="2:13" x14ac:dyDescent="0.25">
      <c r="B12" s="80" t="s">
        <v>3</v>
      </c>
      <c r="C12" s="99" t="s">
        <v>60</v>
      </c>
      <c r="D12" s="99"/>
      <c r="E12" s="99"/>
      <c r="F12" s="99"/>
      <c r="G12" s="99"/>
      <c r="H12" s="99"/>
      <c r="I12" s="99"/>
      <c r="J12" s="99"/>
      <c r="K12" s="99"/>
      <c r="L12" s="99"/>
      <c r="M12" s="99"/>
    </row>
    <row r="13" spans="2:13" x14ac:dyDescent="0.25">
      <c r="B13" s="80" t="s">
        <v>5</v>
      </c>
      <c r="C13" s="99" t="s">
        <v>61</v>
      </c>
      <c r="D13" s="99"/>
      <c r="E13" s="99"/>
      <c r="F13" s="99"/>
      <c r="G13" s="99"/>
      <c r="H13" s="99"/>
      <c r="I13" s="99"/>
      <c r="J13" s="99"/>
      <c r="K13" s="99"/>
      <c r="L13" s="99"/>
      <c r="M13" s="99"/>
    </row>
    <row r="14" spans="2:13" x14ac:dyDescent="0.25">
      <c r="B14" s="80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</row>
    <row r="15" spans="2:13" x14ac:dyDescent="0.25">
      <c r="B15" s="79" t="s">
        <v>90</v>
      </c>
    </row>
    <row r="16" spans="2:13" x14ac:dyDescent="0.25">
      <c r="B16" s="78" t="s">
        <v>91</v>
      </c>
    </row>
    <row r="30" spans="1:1" x14ac:dyDescent="0.25">
      <c r="A30" s="24"/>
    </row>
  </sheetData>
  <mergeCells count="3">
    <mergeCell ref="C11:M11"/>
    <mergeCell ref="C12:M12"/>
    <mergeCell ref="C13:M13"/>
  </mergeCells>
  <hyperlinks>
    <hyperlink ref="B6" location="'Derechos de Garantía'!B7" display="Tabla 1" xr:uid="{D90E6927-C52C-46B2-94B5-958C546B7DF5}"/>
    <hyperlink ref="B7" location="'Derechos de Garantía'!B28" display="Tabla 2" xr:uid="{23A31FFF-28FD-4ED7-8658-43C6A9290596}"/>
    <hyperlink ref="B11" location="'Solicitudes y Curses'!A1" display="Tabla 3" xr:uid="{03214C8A-F7DB-49B7-BB09-6C8A04F77C47}"/>
    <hyperlink ref="B12" location="'Solicitudes y Curses'!B23" display="Tabla 4" xr:uid="{96D109D5-46BD-4315-A5F2-51F5A005DD0E}"/>
    <hyperlink ref="B13" location="Detalle!A1" display="Tabla 5" xr:uid="{A526160F-0160-43DE-845B-FE9DC8ADEB4D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6F2D-AE9D-4378-8562-1245EF09B820}">
  <dimension ref="A2:E54"/>
  <sheetViews>
    <sheetView showGridLines="0" zoomScale="80" zoomScaleNormal="80" workbookViewId="0">
      <selection activeCell="C42" sqref="C42:D42"/>
    </sheetView>
  </sheetViews>
  <sheetFormatPr baseColWidth="10" defaultRowHeight="15" x14ac:dyDescent="0.25"/>
  <cols>
    <col min="1" max="1" width="5.7109375" style="78" customWidth="1"/>
    <col min="2" max="2" width="42.42578125" style="79" bestFit="1" customWidth="1"/>
    <col min="3" max="4" width="18.28515625" style="79" customWidth="1"/>
    <col min="5" max="16384" width="11.42578125" style="79"/>
  </cols>
  <sheetData>
    <row r="2" spans="2:5" x14ac:dyDescent="0.25">
      <c r="B2" s="48" t="s">
        <v>87</v>
      </c>
    </row>
    <row r="4" spans="2:5" x14ac:dyDescent="0.25">
      <c r="B4" s="48" t="s">
        <v>62</v>
      </c>
    </row>
    <row r="5" spans="2:5" x14ac:dyDescent="0.25">
      <c r="B5" s="49" t="s">
        <v>56</v>
      </c>
      <c r="C5" s="89"/>
      <c r="D5" s="89"/>
      <c r="E5" s="89"/>
    </row>
    <row r="6" spans="2:5" x14ac:dyDescent="0.25">
      <c r="B6" s="89" t="s">
        <v>63</v>
      </c>
      <c r="C6" s="89"/>
      <c r="D6" s="89"/>
      <c r="E6" s="89"/>
    </row>
    <row r="8" spans="2:5" ht="30" x14ac:dyDescent="0.25">
      <c r="B8" s="98" t="s">
        <v>2</v>
      </c>
      <c r="C8" s="90" t="s">
        <v>64</v>
      </c>
      <c r="D8" s="90" t="s">
        <v>65</v>
      </c>
      <c r="E8" s="90" t="s">
        <v>66</v>
      </c>
    </row>
    <row r="9" spans="2:5" x14ac:dyDescent="0.25">
      <c r="B9" s="50" t="s">
        <v>67</v>
      </c>
      <c r="C9" s="53">
        <v>53000000</v>
      </c>
      <c r="D9" s="53">
        <v>51554299.481700003</v>
      </c>
      <c r="E9" s="87">
        <f>D9/C9</f>
        <v>0.97272263173018869</v>
      </c>
    </row>
    <row r="10" spans="2:5" x14ac:dyDescent="0.25">
      <c r="B10" s="50" t="s">
        <v>68</v>
      </c>
      <c r="C10" s="53">
        <v>1670721.50134</v>
      </c>
      <c r="D10" s="53">
        <v>1165719.9618000002</v>
      </c>
      <c r="E10" s="87">
        <f t="shared" ref="E10:E20" si="0">D10/C10</f>
        <v>0.69773445835528902</v>
      </c>
    </row>
    <row r="11" spans="2:5" x14ac:dyDescent="0.25">
      <c r="B11" s="50" t="s">
        <v>69</v>
      </c>
      <c r="C11" s="53">
        <v>46100000</v>
      </c>
      <c r="D11" s="53">
        <v>45159585.582799993</v>
      </c>
      <c r="E11" s="87">
        <f t="shared" si="0"/>
        <v>0.9796005549414315</v>
      </c>
    </row>
    <row r="12" spans="2:5" x14ac:dyDescent="0.25">
      <c r="B12" s="50" t="s">
        <v>70</v>
      </c>
      <c r="C12" s="53">
        <v>16973000</v>
      </c>
      <c r="D12" s="53">
        <v>16357398.805999998</v>
      </c>
      <c r="E12" s="87">
        <f t="shared" si="0"/>
        <v>0.96373056065515805</v>
      </c>
    </row>
    <row r="13" spans="2:5" x14ac:dyDescent="0.25">
      <c r="B13" s="50" t="s">
        <v>71</v>
      </c>
      <c r="C13" s="53">
        <v>49800000</v>
      </c>
      <c r="D13" s="53">
        <v>48974798.336200006</v>
      </c>
      <c r="E13" s="87">
        <f t="shared" si="0"/>
        <v>0.98342968546586362</v>
      </c>
    </row>
    <row r="14" spans="2:5" x14ac:dyDescent="0.25">
      <c r="B14" s="50" t="s">
        <v>72</v>
      </c>
      <c r="C14" s="53">
        <v>21976100.035999998</v>
      </c>
      <c r="D14" s="53">
        <v>21214134.244399995</v>
      </c>
      <c r="E14" s="87">
        <f t="shared" si="0"/>
        <v>0.96532752443100478</v>
      </c>
    </row>
    <row r="15" spans="2:5" x14ac:dyDescent="0.25">
      <c r="B15" s="50" t="s">
        <v>73</v>
      </c>
      <c r="C15" s="53">
        <v>2118000</v>
      </c>
      <c r="D15" s="53">
        <v>1755731.0546000001</v>
      </c>
      <c r="E15" s="87">
        <f t="shared" si="0"/>
        <v>0.82895706071765829</v>
      </c>
    </row>
    <row r="16" spans="2:5" x14ac:dyDescent="0.25">
      <c r="B16" s="50" t="s">
        <v>74</v>
      </c>
      <c r="C16" s="53">
        <v>58322500.100000001</v>
      </c>
      <c r="D16" s="53">
        <v>56734662.543900006</v>
      </c>
      <c r="E16" s="87">
        <f t="shared" si="0"/>
        <v>0.97277487156110454</v>
      </c>
    </row>
    <row r="17" spans="1:5" x14ac:dyDescent="0.25">
      <c r="B17" s="50" t="s">
        <v>75</v>
      </c>
      <c r="C17" s="53">
        <v>1659000</v>
      </c>
      <c r="D17" s="53">
        <v>1424767.8673</v>
      </c>
      <c r="E17" s="87">
        <f t="shared" si="0"/>
        <v>0.85881125213984333</v>
      </c>
    </row>
    <row r="18" spans="1:5" x14ac:dyDescent="0.25">
      <c r="B18" s="50" t="s">
        <v>76</v>
      </c>
      <c r="C18" s="53">
        <v>906933.33600000001</v>
      </c>
      <c r="D18" s="53">
        <v>765461.37809999986</v>
      </c>
      <c r="E18" s="87">
        <f t="shared" si="0"/>
        <v>0.84401063200085069</v>
      </c>
    </row>
    <row r="19" spans="1:5" x14ac:dyDescent="0.25">
      <c r="B19" s="50" t="s">
        <v>0</v>
      </c>
      <c r="C19" s="53">
        <v>93537.360000000015</v>
      </c>
      <c r="D19" s="53">
        <v>76630.054799999998</v>
      </c>
      <c r="E19" s="87">
        <f t="shared" si="0"/>
        <v>0.81924543091658764</v>
      </c>
    </row>
    <row r="20" spans="1:5" x14ac:dyDescent="0.25">
      <c r="B20" s="95" t="s">
        <v>4</v>
      </c>
      <c r="C20" s="91">
        <f>SUM(C9:C19)</f>
        <v>252619792.33333999</v>
      </c>
      <c r="D20" s="91">
        <f>SUM(D9:D19)</f>
        <v>245183189.31160003</v>
      </c>
      <c r="E20" s="92">
        <f t="shared" si="0"/>
        <v>0.9705620729355714</v>
      </c>
    </row>
    <row r="21" spans="1:5" s="93" customFormat="1" x14ac:dyDescent="0.25">
      <c r="A21" s="82"/>
      <c r="B21" s="83" t="s">
        <v>84</v>
      </c>
      <c r="C21" s="86">
        <f>SUM(C9:C19)-C20</f>
        <v>0</v>
      </c>
      <c r="D21" s="86">
        <f>SUM(D9:D19)-D20</f>
        <v>0</v>
      </c>
    </row>
    <row r="22" spans="1:5" s="93" customFormat="1" x14ac:dyDescent="0.25">
      <c r="A22" s="82"/>
      <c r="B22" s="83" t="str">
        <f>Indice!B15</f>
        <v>Información al: 29/01/2021</v>
      </c>
    </row>
    <row r="23" spans="1:5" x14ac:dyDescent="0.25">
      <c r="B23" s="51"/>
    </row>
    <row r="24" spans="1:5" x14ac:dyDescent="0.25">
      <c r="B24" s="48" t="s">
        <v>77</v>
      </c>
    </row>
    <row r="25" spans="1:5" x14ac:dyDescent="0.25">
      <c r="B25" s="49" t="s">
        <v>58</v>
      </c>
      <c r="C25" s="89"/>
      <c r="D25" s="89"/>
      <c r="E25" s="89"/>
    </row>
    <row r="26" spans="1:5" x14ac:dyDescent="0.25">
      <c r="B26" s="89" t="s">
        <v>63</v>
      </c>
      <c r="C26" s="89"/>
      <c r="D26" s="89"/>
      <c r="E26" s="89"/>
    </row>
    <row r="28" spans="1:5" ht="30" x14ac:dyDescent="0.25">
      <c r="B28" s="98" t="s">
        <v>78</v>
      </c>
      <c r="C28" s="90" t="s">
        <v>64</v>
      </c>
      <c r="D28" s="90" t="s">
        <v>65</v>
      </c>
      <c r="E28" s="90" t="s">
        <v>66</v>
      </c>
    </row>
    <row r="29" spans="1:5" x14ac:dyDescent="0.25">
      <c r="B29" s="50" t="s">
        <v>79</v>
      </c>
      <c r="C29" s="52">
        <v>88613798.060499996</v>
      </c>
      <c r="D29" s="52">
        <v>87562635.698699996</v>
      </c>
      <c r="E29" s="87">
        <f t="shared" ref="E29:E33" si="1">D29/C29</f>
        <v>0.98813771235623671</v>
      </c>
    </row>
    <row r="30" spans="1:5" x14ac:dyDescent="0.25">
      <c r="B30" s="50" t="s">
        <v>1</v>
      </c>
      <c r="C30" s="52">
        <v>67574239.299500003</v>
      </c>
      <c r="D30" s="52">
        <v>66172298.053199992</v>
      </c>
      <c r="E30" s="87">
        <f t="shared" si="1"/>
        <v>0.97925331811600014</v>
      </c>
    </row>
    <row r="31" spans="1:5" x14ac:dyDescent="0.25">
      <c r="B31" s="50" t="s">
        <v>80</v>
      </c>
      <c r="C31" s="52">
        <v>76075000</v>
      </c>
      <c r="D31" s="52">
        <v>74289621.288400009</v>
      </c>
      <c r="E31" s="87">
        <f t="shared" si="1"/>
        <v>0.97653133471442666</v>
      </c>
    </row>
    <row r="32" spans="1:5" x14ac:dyDescent="0.25">
      <c r="B32" s="50" t="s">
        <v>81</v>
      </c>
      <c r="C32" s="52">
        <v>20356754.973340001</v>
      </c>
      <c r="D32" s="52">
        <v>17158634.271299999</v>
      </c>
      <c r="E32" s="87">
        <f t="shared" si="1"/>
        <v>0.84289634049098761</v>
      </c>
    </row>
    <row r="33" spans="1:5" x14ac:dyDescent="0.25">
      <c r="B33" s="95" t="s">
        <v>4</v>
      </c>
      <c r="C33" s="91">
        <f>SUM(C29:C32)</f>
        <v>252619792.33334002</v>
      </c>
      <c r="D33" s="91">
        <f>SUM(D29:D32)</f>
        <v>245183189.3116</v>
      </c>
      <c r="E33" s="92">
        <f t="shared" si="1"/>
        <v>0.97056207293557117</v>
      </c>
    </row>
    <row r="34" spans="1:5" x14ac:dyDescent="0.25">
      <c r="C34" s="86">
        <f>SUM(C29:C32)-C33</f>
        <v>0</v>
      </c>
      <c r="D34" s="86">
        <f>SUM(D29:D32)-D33</f>
        <v>0</v>
      </c>
    </row>
    <row r="35" spans="1:5" x14ac:dyDescent="0.25">
      <c r="B35" s="89" t="s">
        <v>82</v>
      </c>
      <c r="C35" s="89"/>
      <c r="D35" s="89"/>
      <c r="E35" s="89"/>
    </row>
    <row r="37" spans="1:5" ht="30" x14ac:dyDescent="0.25">
      <c r="B37" s="98" t="s">
        <v>78</v>
      </c>
      <c r="C37" s="90" t="s">
        <v>64</v>
      </c>
      <c r="D37" s="90" t="s">
        <v>65</v>
      </c>
      <c r="E37" s="90" t="s">
        <v>66</v>
      </c>
    </row>
    <row r="38" spans="1:5" x14ac:dyDescent="0.25">
      <c r="A38" s="24"/>
      <c r="B38" s="50" t="s">
        <v>79</v>
      </c>
      <c r="C38" s="87">
        <f>C29/C$33</f>
        <v>0.35077931638694093</v>
      </c>
      <c r="D38" s="87">
        <f>D29/D$33</f>
        <v>0.35713148174860321</v>
      </c>
      <c r="E38" s="88">
        <f>E29</f>
        <v>0.98813771235623671</v>
      </c>
    </row>
    <row r="39" spans="1:5" x14ac:dyDescent="0.25">
      <c r="B39" s="50" t="s">
        <v>1</v>
      </c>
      <c r="C39" s="87">
        <f t="shared" ref="C39:D39" si="2">C30/C$33</f>
        <v>0.26749384391201464</v>
      </c>
      <c r="D39" s="87">
        <f t="shared" si="2"/>
        <v>0.26988921320010451</v>
      </c>
      <c r="E39" s="88">
        <f t="shared" ref="E39:E42" si="3">E30</f>
        <v>0.97925331811600014</v>
      </c>
    </row>
    <row r="40" spans="1:5" x14ac:dyDescent="0.25">
      <c r="B40" s="50" t="s">
        <v>80</v>
      </c>
      <c r="C40" s="87">
        <f t="shared" ref="C40:D40" si="4">C31/C$33</f>
        <v>0.30114425832326142</v>
      </c>
      <c r="D40" s="87">
        <f t="shared" si="4"/>
        <v>0.30299639015620411</v>
      </c>
      <c r="E40" s="88">
        <f t="shared" si="3"/>
        <v>0.97653133471442666</v>
      </c>
    </row>
    <row r="41" spans="1:5" x14ac:dyDescent="0.25">
      <c r="B41" s="50" t="s">
        <v>81</v>
      </c>
      <c r="C41" s="87">
        <f t="shared" ref="C41:D41" si="5">C32/C$33</f>
        <v>8.0582581377782944E-2</v>
      </c>
      <c r="D41" s="87">
        <f t="shared" si="5"/>
        <v>6.9982914895088191E-2</v>
      </c>
      <c r="E41" s="88">
        <f t="shared" si="3"/>
        <v>0.84289634049098761</v>
      </c>
    </row>
    <row r="42" spans="1:5" x14ac:dyDescent="0.25">
      <c r="B42" s="95" t="s">
        <v>83</v>
      </c>
      <c r="C42" s="132">
        <f t="shared" ref="C42:D42" si="6">C33/C$33</f>
        <v>1</v>
      </c>
      <c r="D42" s="132">
        <f t="shared" si="6"/>
        <v>1</v>
      </c>
      <c r="E42" s="94">
        <f t="shared" si="3"/>
        <v>0.97056207293557117</v>
      </c>
    </row>
    <row r="50" spans="2:2" x14ac:dyDescent="0.25">
      <c r="B50" s="84" t="str">
        <f>+B21</f>
        <v>Fuente: Fogape</v>
      </c>
    </row>
    <row r="51" spans="2:2" x14ac:dyDescent="0.25">
      <c r="B51" s="84" t="str">
        <f>Indice!B15</f>
        <v>Información al: 29/01/2021</v>
      </c>
    </row>
    <row r="52" spans="2:2" x14ac:dyDescent="0.25">
      <c r="B52" s="96" t="str">
        <f>+Indice!B16</f>
        <v>Actualización: 02/02/2021</v>
      </c>
    </row>
    <row r="53" spans="2:2" x14ac:dyDescent="0.25">
      <c r="B53" s="97"/>
    </row>
    <row r="54" spans="2:2" x14ac:dyDescent="0.25">
      <c r="B54" s="93"/>
    </row>
  </sheetData>
  <conditionalFormatting sqref="C2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D21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C34:D34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C5744-9852-44A3-8EE9-8C05026BBACC}">
  <dimension ref="B2:X70"/>
  <sheetViews>
    <sheetView zoomScale="80" zoomScaleNormal="80" workbookViewId="0">
      <selection activeCell="B1" sqref="B1"/>
    </sheetView>
  </sheetViews>
  <sheetFormatPr baseColWidth="10" defaultRowHeight="15" x14ac:dyDescent="0.25"/>
  <cols>
    <col min="1" max="1" width="5.7109375" style="6" customWidth="1"/>
    <col min="2" max="2" width="28.7109375" style="6" customWidth="1"/>
    <col min="3" max="3" width="11.42578125" style="6"/>
    <col min="4" max="4" width="18.5703125" style="6" bestFit="1" customWidth="1"/>
    <col min="5" max="5" width="8.85546875" style="6" bestFit="1" customWidth="1"/>
    <col min="6" max="6" width="16.7109375" style="6" bestFit="1" customWidth="1"/>
    <col min="7" max="7" width="8.85546875" style="6" bestFit="1" customWidth="1"/>
    <col min="8" max="8" width="18.5703125" style="6" bestFit="1" customWidth="1"/>
    <col min="9" max="9" width="8.85546875" style="6" bestFit="1" customWidth="1"/>
    <col min="10" max="10" width="18.5703125" style="6" bestFit="1" customWidth="1"/>
    <col min="11" max="11" width="8.85546875" style="6" bestFit="1" customWidth="1"/>
    <col min="12" max="12" width="15.7109375" style="6" bestFit="1" customWidth="1"/>
    <col min="13" max="13" width="9.140625" style="15" bestFit="1" customWidth="1"/>
    <col min="14" max="14" width="19.28515625" style="15" bestFit="1" customWidth="1"/>
    <col min="15" max="15" width="9.5703125" style="6" bestFit="1" customWidth="1"/>
    <col min="16" max="16" width="18.5703125" style="6" bestFit="1" customWidth="1"/>
    <col min="17" max="17" width="8.85546875" style="6" bestFit="1" customWidth="1"/>
    <col min="18" max="18" width="16.7109375" style="6" bestFit="1" customWidth="1"/>
    <col min="19" max="19" width="8.85546875" style="6" bestFit="1" customWidth="1"/>
    <col min="20" max="20" width="16.7109375" style="6" bestFit="1" customWidth="1"/>
    <col min="21" max="21" width="8.85546875" style="6" bestFit="1" customWidth="1"/>
    <col min="22" max="22" width="16.7109375" style="6" bestFit="1" customWidth="1"/>
    <col min="23" max="23" width="9.140625" style="15" bestFit="1" customWidth="1"/>
    <col min="24" max="24" width="19.28515625" style="15" bestFit="1" customWidth="1"/>
    <col min="25" max="16384" width="11.42578125" style="6"/>
  </cols>
  <sheetData>
    <row r="2" spans="2:24" x14ac:dyDescent="0.25">
      <c r="B2" s="7" t="s">
        <v>89</v>
      </c>
    </row>
    <row r="3" spans="2:24" x14ac:dyDescent="0.25">
      <c r="B3" s="7"/>
    </row>
    <row r="4" spans="2:24" x14ac:dyDescent="0.25">
      <c r="B4" s="7" t="s">
        <v>50</v>
      </c>
    </row>
    <row r="5" spans="2:24" x14ac:dyDescent="0.25">
      <c r="B5" s="110" t="s">
        <v>46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</row>
    <row r="6" spans="2:24" x14ac:dyDescent="0.25">
      <c r="B6" s="111" t="s">
        <v>2</v>
      </c>
      <c r="C6" s="113" t="s">
        <v>6</v>
      </c>
      <c r="D6" s="113"/>
      <c r="E6" s="115" t="s">
        <v>7</v>
      </c>
      <c r="F6" s="121"/>
      <c r="G6" s="113" t="s">
        <v>8</v>
      </c>
      <c r="H6" s="113"/>
      <c r="I6" s="105" t="s">
        <v>9</v>
      </c>
      <c r="J6" s="103"/>
      <c r="K6" s="103"/>
      <c r="L6" s="103"/>
      <c r="M6" s="103"/>
      <c r="N6" s="104"/>
      <c r="O6" s="103" t="s">
        <v>10</v>
      </c>
      <c r="P6" s="104"/>
      <c r="Q6" s="105" t="s">
        <v>11</v>
      </c>
      <c r="R6" s="103"/>
      <c r="S6" s="103"/>
      <c r="T6" s="103"/>
      <c r="U6" s="103"/>
      <c r="V6" s="103"/>
      <c r="W6" s="103"/>
      <c r="X6" s="104"/>
    </row>
    <row r="7" spans="2:24" x14ac:dyDescent="0.25">
      <c r="B7" s="111"/>
      <c r="C7" s="114"/>
      <c r="D7" s="114"/>
      <c r="E7" s="115"/>
      <c r="F7" s="121"/>
      <c r="G7" s="114"/>
      <c r="H7" s="114"/>
      <c r="I7" s="100" t="s">
        <v>12</v>
      </c>
      <c r="J7" s="102"/>
      <c r="K7" s="102" t="s">
        <v>13</v>
      </c>
      <c r="L7" s="102"/>
      <c r="M7" s="106" t="s">
        <v>4</v>
      </c>
      <c r="N7" s="107"/>
      <c r="O7" s="102" t="s">
        <v>14</v>
      </c>
      <c r="P7" s="101"/>
      <c r="Q7" s="100" t="s">
        <v>15</v>
      </c>
      <c r="R7" s="102"/>
      <c r="S7" s="102" t="s">
        <v>16</v>
      </c>
      <c r="T7" s="102"/>
      <c r="U7" s="102" t="s">
        <v>17</v>
      </c>
      <c r="V7" s="102"/>
      <c r="W7" s="106" t="s">
        <v>4</v>
      </c>
      <c r="X7" s="107"/>
    </row>
    <row r="8" spans="2:24" ht="45" customHeight="1" x14ac:dyDescent="0.25">
      <c r="B8" s="111"/>
      <c r="C8" s="114"/>
      <c r="D8" s="114"/>
      <c r="E8" s="117"/>
      <c r="F8" s="118"/>
      <c r="G8" s="114"/>
      <c r="H8" s="114"/>
      <c r="I8" s="100"/>
      <c r="J8" s="102"/>
      <c r="K8" s="102"/>
      <c r="L8" s="102"/>
      <c r="M8" s="108"/>
      <c r="N8" s="109"/>
      <c r="O8" s="102"/>
      <c r="P8" s="101"/>
      <c r="Q8" s="100"/>
      <c r="R8" s="102"/>
      <c r="S8" s="102"/>
      <c r="T8" s="102"/>
      <c r="U8" s="102"/>
      <c r="V8" s="102"/>
      <c r="W8" s="108"/>
      <c r="X8" s="109"/>
    </row>
    <row r="9" spans="2:24" x14ac:dyDescent="0.25">
      <c r="B9" s="112"/>
      <c r="C9" s="18" t="s">
        <v>18</v>
      </c>
      <c r="D9" s="18" t="s">
        <v>19</v>
      </c>
      <c r="E9" s="19" t="s">
        <v>18</v>
      </c>
      <c r="F9" s="20" t="s">
        <v>19</v>
      </c>
      <c r="G9" s="18" t="s">
        <v>18</v>
      </c>
      <c r="H9" s="18" t="s">
        <v>19</v>
      </c>
      <c r="I9" s="19" t="s">
        <v>18</v>
      </c>
      <c r="J9" s="18" t="s">
        <v>19</v>
      </c>
      <c r="K9" s="18" t="s">
        <v>18</v>
      </c>
      <c r="L9" s="18" t="s">
        <v>19</v>
      </c>
      <c r="M9" s="21" t="s">
        <v>18</v>
      </c>
      <c r="N9" s="22" t="s">
        <v>19</v>
      </c>
      <c r="O9" s="18" t="s">
        <v>18</v>
      </c>
      <c r="P9" s="20" t="s">
        <v>19</v>
      </c>
      <c r="Q9" s="19" t="s">
        <v>18</v>
      </c>
      <c r="R9" s="18" t="s">
        <v>19</v>
      </c>
      <c r="S9" s="18" t="s">
        <v>18</v>
      </c>
      <c r="T9" s="18" t="s">
        <v>19</v>
      </c>
      <c r="U9" s="18" t="s">
        <v>18</v>
      </c>
      <c r="V9" s="18" t="s">
        <v>19</v>
      </c>
      <c r="W9" s="21" t="s">
        <v>18</v>
      </c>
      <c r="X9" s="22" t="s">
        <v>19</v>
      </c>
    </row>
    <row r="10" spans="2:24" x14ac:dyDescent="0.25">
      <c r="B10" s="1" t="s">
        <v>20</v>
      </c>
      <c r="C10" s="2">
        <v>42630</v>
      </c>
      <c r="D10" s="2">
        <v>79578303.71737726</v>
      </c>
      <c r="E10" s="3">
        <v>60</v>
      </c>
      <c r="F10" s="4">
        <v>53770.660252330934</v>
      </c>
      <c r="G10" s="2">
        <v>315</v>
      </c>
      <c r="H10" s="2">
        <v>3085192.0808390379</v>
      </c>
      <c r="I10" s="3">
        <v>1317</v>
      </c>
      <c r="J10" s="28">
        <v>5223157.1691981377</v>
      </c>
      <c r="K10" s="28">
        <v>0</v>
      </c>
      <c r="L10" s="28">
        <v>0</v>
      </c>
      <c r="M10" s="29">
        <v>1317</v>
      </c>
      <c r="N10" s="5">
        <v>5223157.1691981377</v>
      </c>
      <c r="O10" s="28">
        <v>39422</v>
      </c>
      <c r="P10" s="4">
        <v>64362959.748246022</v>
      </c>
      <c r="Q10" s="3">
        <v>4</v>
      </c>
      <c r="R10" s="28">
        <v>21120.876320612842</v>
      </c>
      <c r="S10" s="28">
        <v>278</v>
      </c>
      <c r="T10" s="28">
        <v>1278279.9089638717</v>
      </c>
      <c r="U10" s="28">
        <v>1234</v>
      </c>
      <c r="V10" s="28">
        <v>5553823.2735572467</v>
      </c>
      <c r="W10" s="29">
        <v>1516</v>
      </c>
      <c r="X10" s="5">
        <v>6853224.0588417314</v>
      </c>
    </row>
    <row r="11" spans="2:24" x14ac:dyDescent="0.25">
      <c r="B11" s="1" t="s">
        <v>21</v>
      </c>
      <c r="C11" s="2">
        <v>436</v>
      </c>
      <c r="D11" s="2">
        <v>2584519.3420864199</v>
      </c>
      <c r="E11" s="3">
        <v>0</v>
      </c>
      <c r="F11" s="4">
        <v>0</v>
      </c>
      <c r="G11" s="2">
        <v>65</v>
      </c>
      <c r="H11" s="2">
        <v>486879.12780053372</v>
      </c>
      <c r="I11" s="3">
        <v>5</v>
      </c>
      <c r="J11" s="28">
        <v>18716.874137778861</v>
      </c>
      <c r="K11" s="28">
        <v>0</v>
      </c>
      <c r="L11" s="28">
        <v>0</v>
      </c>
      <c r="M11" s="29">
        <v>5</v>
      </c>
      <c r="N11" s="5">
        <v>18716.874137778861</v>
      </c>
      <c r="O11" s="28">
        <v>276</v>
      </c>
      <c r="P11" s="4">
        <v>1558903.3251127906</v>
      </c>
      <c r="Q11" s="3">
        <v>28</v>
      </c>
      <c r="R11" s="28">
        <v>196990.80743908172</v>
      </c>
      <c r="S11" s="28">
        <v>19</v>
      </c>
      <c r="T11" s="28">
        <v>91523.79738932231</v>
      </c>
      <c r="U11" s="28">
        <v>43</v>
      </c>
      <c r="V11" s="28">
        <v>231505.41020691246</v>
      </c>
      <c r="W11" s="29">
        <v>90</v>
      </c>
      <c r="X11" s="5">
        <v>520020.01503531652</v>
      </c>
    </row>
    <row r="12" spans="2:24" x14ac:dyDescent="0.25">
      <c r="B12" s="6" t="s">
        <v>85</v>
      </c>
      <c r="C12" s="2">
        <v>255593</v>
      </c>
      <c r="D12" s="2">
        <v>132786018.909263</v>
      </c>
      <c r="E12" s="3">
        <v>0</v>
      </c>
      <c r="F12" s="4">
        <v>0</v>
      </c>
      <c r="G12" s="2">
        <v>17125</v>
      </c>
      <c r="H12" s="2">
        <v>18451057.533301439</v>
      </c>
      <c r="I12" s="3">
        <v>6109</v>
      </c>
      <c r="J12" s="28">
        <v>12405802.125893474</v>
      </c>
      <c r="K12" s="28">
        <v>21194</v>
      </c>
      <c r="L12" s="28">
        <v>10591041.552525215</v>
      </c>
      <c r="M12" s="29">
        <v>27303</v>
      </c>
      <c r="N12" s="5">
        <v>22996843.678418688</v>
      </c>
      <c r="O12" s="28">
        <v>160288</v>
      </c>
      <c r="P12" s="4">
        <v>56681383.478804082</v>
      </c>
      <c r="Q12" s="3">
        <v>0</v>
      </c>
      <c r="R12" s="28">
        <v>0</v>
      </c>
      <c r="S12" s="28">
        <v>30185</v>
      </c>
      <c r="T12" s="28">
        <v>16655417.771345736</v>
      </c>
      <c r="U12" s="28">
        <v>20692</v>
      </c>
      <c r="V12" s="28">
        <v>18001316.447393049</v>
      </c>
      <c r="W12" s="29">
        <v>50877</v>
      </c>
      <c r="X12" s="5">
        <v>34656734.218738787</v>
      </c>
    </row>
    <row r="13" spans="2:24" x14ac:dyDescent="0.25">
      <c r="B13" s="1" t="s">
        <v>22</v>
      </c>
      <c r="C13" s="2">
        <v>11052</v>
      </c>
      <c r="D13" s="2">
        <v>37106160.908348791</v>
      </c>
      <c r="E13" s="3">
        <v>1343</v>
      </c>
      <c r="F13" s="4">
        <v>5725412.1635641875</v>
      </c>
      <c r="G13" s="2">
        <v>5</v>
      </c>
      <c r="H13" s="2">
        <v>6728.3974818420565</v>
      </c>
      <c r="I13" s="3">
        <v>95</v>
      </c>
      <c r="J13" s="28">
        <v>173992.5999661379</v>
      </c>
      <c r="K13" s="28">
        <v>7</v>
      </c>
      <c r="L13" s="28">
        <v>20793.343043212626</v>
      </c>
      <c r="M13" s="29">
        <v>102</v>
      </c>
      <c r="N13" s="5">
        <v>194785.94300935054</v>
      </c>
      <c r="O13" s="28">
        <v>4847</v>
      </c>
      <c r="P13" s="4">
        <v>21876527.752762798</v>
      </c>
      <c r="Q13" s="3">
        <v>556</v>
      </c>
      <c r="R13" s="28">
        <v>565926.43643423286</v>
      </c>
      <c r="S13" s="28">
        <v>200</v>
      </c>
      <c r="T13" s="28">
        <v>2725508.7521820613</v>
      </c>
      <c r="U13" s="28">
        <v>3999</v>
      </c>
      <c r="V13" s="28">
        <v>6011271.4629143169</v>
      </c>
      <c r="W13" s="29">
        <v>4755</v>
      </c>
      <c r="X13" s="5">
        <v>9302706.6515306104</v>
      </c>
    </row>
    <row r="14" spans="2:24" x14ac:dyDescent="0.25">
      <c r="B14" s="6" t="s">
        <v>23</v>
      </c>
      <c r="C14" s="2">
        <v>32227</v>
      </c>
      <c r="D14" s="2">
        <v>83786933.947326943</v>
      </c>
      <c r="E14" s="3">
        <v>0</v>
      </c>
      <c r="F14" s="4">
        <v>0</v>
      </c>
      <c r="G14" s="2">
        <v>2098</v>
      </c>
      <c r="H14" s="2">
        <v>3600189.9806340453</v>
      </c>
      <c r="I14" s="3">
        <v>6457</v>
      </c>
      <c r="J14" s="28">
        <v>10963414.932150472</v>
      </c>
      <c r="K14" s="28">
        <v>0</v>
      </c>
      <c r="L14" s="28">
        <v>0</v>
      </c>
      <c r="M14" s="29">
        <v>6457</v>
      </c>
      <c r="N14" s="5">
        <v>10963414.932150472</v>
      </c>
      <c r="O14" s="28">
        <v>21815</v>
      </c>
      <c r="P14" s="4">
        <v>64426286.981881723</v>
      </c>
      <c r="Q14" s="3">
        <v>0</v>
      </c>
      <c r="R14" s="28">
        <v>0</v>
      </c>
      <c r="S14" s="28">
        <v>550</v>
      </c>
      <c r="T14" s="28">
        <v>1261445.3581636995</v>
      </c>
      <c r="U14" s="28">
        <v>1307</v>
      </c>
      <c r="V14" s="28">
        <v>3535596.6944969986</v>
      </c>
      <c r="W14" s="29">
        <v>1857</v>
      </c>
      <c r="X14" s="5">
        <v>4797042.0526606981</v>
      </c>
    </row>
    <row r="15" spans="2:24" x14ac:dyDescent="0.25">
      <c r="B15" s="6" t="s">
        <v>24</v>
      </c>
      <c r="C15" s="2">
        <v>699</v>
      </c>
      <c r="D15" s="2">
        <v>3234025.7888303874</v>
      </c>
      <c r="E15" s="3">
        <v>2</v>
      </c>
      <c r="F15" s="4">
        <v>2232.2877412029834</v>
      </c>
      <c r="G15" s="2">
        <v>33</v>
      </c>
      <c r="H15" s="2">
        <v>137432.9583891262</v>
      </c>
      <c r="I15" s="3">
        <v>92</v>
      </c>
      <c r="J15" s="28">
        <v>534992.0787784647</v>
      </c>
      <c r="K15" s="28">
        <v>0</v>
      </c>
      <c r="L15" s="28">
        <v>0</v>
      </c>
      <c r="M15" s="29">
        <v>92</v>
      </c>
      <c r="N15" s="5">
        <v>534992.0787784647</v>
      </c>
      <c r="O15" s="28">
        <v>508</v>
      </c>
      <c r="P15" s="4">
        <v>2412440.727196923</v>
      </c>
      <c r="Q15" s="3">
        <v>0</v>
      </c>
      <c r="R15" s="28">
        <v>0</v>
      </c>
      <c r="S15" s="28">
        <v>0</v>
      </c>
      <c r="T15" s="28">
        <v>0</v>
      </c>
      <c r="U15" s="28">
        <v>64</v>
      </c>
      <c r="V15" s="28">
        <v>146927.73672467066</v>
      </c>
      <c r="W15" s="29">
        <v>64</v>
      </c>
      <c r="X15" s="5">
        <v>146927.73672467066</v>
      </c>
    </row>
    <row r="16" spans="2:24" x14ac:dyDescent="0.25">
      <c r="B16" s="6" t="s">
        <v>25</v>
      </c>
      <c r="C16" s="2">
        <v>62259</v>
      </c>
      <c r="D16" s="2">
        <v>96525196.974734962</v>
      </c>
      <c r="E16" s="3">
        <v>0</v>
      </c>
      <c r="F16" s="4">
        <v>0</v>
      </c>
      <c r="G16" s="2">
        <v>0</v>
      </c>
      <c r="H16" s="2">
        <v>0</v>
      </c>
      <c r="I16" s="3">
        <v>10153</v>
      </c>
      <c r="J16" s="28">
        <v>11637660.002108654</v>
      </c>
      <c r="K16" s="28">
        <v>829</v>
      </c>
      <c r="L16" s="28">
        <v>1804251.6239893318</v>
      </c>
      <c r="M16" s="29">
        <v>10982</v>
      </c>
      <c r="N16" s="5">
        <v>13441911.626097985</v>
      </c>
      <c r="O16" s="28">
        <v>40250</v>
      </c>
      <c r="P16" s="4">
        <v>71411821.535188928</v>
      </c>
      <c r="Q16" s="3">
        <v>0</v>
      </c>
      <c r="R16" s="28">
        <v>0</v>
      </c>
      <c r="S16" s="28">
        <v>3068</v>
      </c>
      <c r="T16" s="28">
        <v>0</v>
      </c>
      <c r="U16" s="28">
        <v>7959</v>
      </c>
      <c r="V16" s="28">
        <v>11671463.813448057</v>
      </c>
      <c r="W16" s="29">
        <v>11027</v>
      </c>
      <c r="X16" s="5">
        <v>11671463.813448057</v>
      </c>
    </row>
    <row r="17" spans="2:24" x14ac:dyDescent="0.25">
      <c r="B17" s="6" t="s">
        <v>26</v>
      </c>
      <c r="C17" s="2">
        <v>16171</v>
      </c>
      <c r="D17" s="2">
        <v>41919846.420698322</v>
      </c>
      <c r="E17" s="3">
        <v>0</v>
      </c>
      <c r="F17" s="4">
        <v>0</v>
      </c>
      <c r="G17" s="2">
        <v>159</v>
      </c>
      <c r="H17" s="2">
        <v>300735.7184583752</v>
      </c>
      <c r="I17" s="3">
        <v>2050</v>
      </c>
      <c r="J17" s="28">
        <v>4585284.8912927387</v>
      </c>
      <c r="K17" s="28">
        <v>0</v>
      </c>
      <c r="L17" s="28">
        <v>0</v>
      </c>
      <c r="M17" s="29">
        <v>2050</v>
      </c>
      <c r="N17" s="5">
        <v>4585284.8912927387</v>
      </c>
      <c r="O17" s="28">
        <v>10338</v>
      </c>
      <c r="P17" s="4">
        <v>27684059.11946208</v>
      </c>
      <c r="Q17" s="3">
        <v>0</v>
      </c>
      <c r="R17" s="28">
        <v>0</v>
      </c>
      <c r="S17" s="28">
        <v>626</v>
      </c>
      <c r="T17" s="28">
        <v>1170534.5900884364</v>
      </c>
      <c r="U17" s="28">
        <v>2998</v>
      </c>
      <c r="V17" s="28">
        <v>8179232.1013966911</v>
      </c>
      <c r="W17" s="29">
        <v>3624</v>
      </c>
      <c r="X17" s="5">
        <v>9349766.6914851274</v>
      </c>
    </row>
    <row r="18" spans="2:24" x14ac:dyDescent="0.25">
      <c r="B18" s="6" t="s">
        <v>27</v>
      </c>
      <c r="C18" s="2">
        <v>1457</v>
      </c>
      <c r="D18" s="2">
        <v>6943670.4442355633</v>
      </c>
      <c r="E18" s="3">
        <v>2</v>
      </c>
      <c r="F18" s="4">
        <v>5494.8621321919591</v>
      </c>
      <c r="G18" s="2">
        <v>21</v>
      </c>
      <c r="H18" s="2">
        <v>68347.464206983219</v>
      </c>
      <c r="I18" s="3">
        <v>52</v>
      </c>
      <c r="J18" s="28">
        <v>281526.1533114615</v>
      </c>
      <c r="K18" s="28">
        <v>155</v>
      </c>
      <c r="L18" s="28">
        <v>805575.75522587146</v>
      </c>
      <c r="M18" s="29">
        <v>207</v>
      </c>
      <c r="N18" s="5">
        <v>1087101.9085373329</v>
      </c>
      <c r="O18" s="28">
        <v>457</v>
      </c>
      <c r="P18" s="4">
        <v>1910346.1684498065</v>
      </c>
      <c r="Q18" s="3">
        <v>111</v>
      </c>
      <c r="R18" s="28">
        <v>956024.46642312978</v>
      </c>
      <c r="S18" s="28">
        <v>47</v>
      </c>
      <c r="T18" s="28">
        <v>271570.52576558024</v>
      </c>
      <c r="U18" s="28">
        <v>612</v>
      </c>
      <c r="V18" s="28">
        <v>2644785.0487205386</v>
      </c>
      <c r="W18" s="29">
        <v>770</v>
      </c>
      <c r="X18" s="5">
        <v>3872380.0409092484</v>
      </c>
    </row>
    <row r="19" spans="2:24" x14ac:dyDescent="0.25">
      <c r="B19" s="6" t="s">
        <v>28</v>
      </c>
      <c r="C19" s="2">
        <v>180</v>
      </c>
      <c r="D19" s="2">
        <v>1965448.5473129952</v>
      </c>
      <c r="E19" s="3">
        <v>2</v>
      </c>
      <c r="F19" s="4">
        <v>41211.465991439691</v>
      </c>
      <c r="G19" s="2">
        <v>5</v>
      </c>
      <c r="H19" s="2">
        <v>91008.654064429313</v>
      </c>
      <c r="I19" s="3">
        <v>15</v>
      </c>
      <c r="J19" s="2">
        <v>274708.76372127177</v>
      </c>
      <c r="K19" s="2">
        <v>5</v>
      </c>
      <c r="L19" s="2">
        <v>30736.885051948768</v>
      </c>
      <c r="M19" s="54">
        <v>20</v>
      </c>
      <c r="N19" s="5">
        <v>305445.64877322048</v>
      </c>
      <c r="O19" s="2">
        <v>124</v>
      </c>
      <c r="P19" s="4">
        <v>1100940.9951401378</v>
      </c>
      <c r="Q19" s="3">
        <v>4</v>
      </c>
      <c r="R19" s="2">
        <v>46706.328123631647</v>
      </c>
      <c r="S19" s="2">
        <v>0</v>
      </c>
      <c r="T19" s="2">
        <v>0</v>
      </c>
      <c r="U19" s="2">
        <v>25</v>
      </c>
      <c r="V19" s="2">
        <v>380135.45522013621</v>
      </c>
      <c r="W19" s="54">
        <v>29</v>
      </c>
      <c r="X19" s="5">
        <v>426841.78334376786</v>
      </c>
    </row>
    <row r="20" spans="2:24" x14ac:dyDescent="0.25">
      <c r="B20" s="6" t="s">
        <v>0</v>
      </c>
      <c r="C20" s="2">
        <v>405</v>
      </c>
      <c r="D20" s="2">
        <v>159597.10245616903</v>
      </c>
      <c r="E20" s="3">
        <v>13</v>
      </c>
      <c r="F20" s="4">
        <v>5079.3131834449423</v>
      </c>
      <c r="G20" s="2">
        <v>0</v>
      </c>
      <c r="H20" s="2">
        <v>0</v>
      </c>
      <c r="I20" s="3">
        <v>8</v>
      </c>
      <c r="J20" s="28">
        <v>669.68632236089502</v>
      </c>
      <c r="K20" s="28">
        <v>26</v>
      </c>
      <c r="L20" s="28">
        <v>30321.336103201753</v>
      </c>
      <c r="M20" s="29">
        <v>34</v>
      </c>
      <c r="N20" s="5">
        <v>30991.022425562649</v>
      </c>
      <c r="O20" s="28">
        <v>330</v>
      </c>
      <c r="P20" s="4">
        <v>90413.353923039642</v>
      </c>
      <c r="Q20" s="3">
        <v>3</v>
      </c>
      <c r="R20" s="28">
        <v>1459.572753863489</v>
      </c>
      <c r="S20" s="28">
        <v>13</v>
      </c>
      <c r="T20" s="28">
        <v>26347.863923860441</v>
      </c>
      <c r="U20" s="28">
        <v>12</v>
      </c>
      <c r="V20" s="28">
        <v>5305.9762463978605</v>
      </c>
      <c r="W20" s="29">
        <v>28</v>
      </c>
      <c r="X20" s="5">
        <v>33113.412924121789</v>
      </c>
    </row>
    <row r="21" spans="2:24" x14ac:dyDescent="0.25">
      <c r="B21" s="7" t="s">
        <v>4</v>
      </c>
      <c r="C21" s="8">
        <v>423109</v>
      </c>
      <c r="D21" s="8">
        <v>486589722.10267085</v>
      </c>
      <c r="E21" s="9">
        <v>1422</v>
      </c>
      <c r="F21" s="10">
        <v>5833200.7528647967</v>
      </c>
      <c r="G21" s="8">
        <v>19826</v>
      </c>
      <c r="H21" s="8">
        <v>26227571.915175814</v>
      </c>
      <c r="I21" s="9">
        <v>26353</v>
      </c>
      <c r="J21" s="30">
        <v>46099925.27688095</v>
      </c>
      <c r="K21" s="30">
        <v>22216</v>
      </c>
      <c r="L21" s="30">
        <v>13282720.49593878</v>
      </c>
      <c r="M21" s="31">
        <v>48569</v>
      </c>
      <c r="N21" s="11">
        <v>59382645.772819735</v>
      </c>
      <c r="O21" s="30">
        <v>278655</v>
      </c>
      <c r="P21" s="10">
        <v>313516083.18616831</v>
      </c>
      <c r="Q21" s="9">
        <v>706</v>
      </c>
      <c r="R21" s="30">
        <v>1788228.4874945523</v>
      </c>
      <c r="S21" s="30">
        <v>34986</v>
      </c>
      <c r="T21" s="30">
        <v>23480628.567822568</v>
      </c>
      <c r="U21" s="30">
        <v>38945</v>
      </c>
      <c r="V21" s="30">
        <v>56361363.420325018</v>
      </c>
      <c r="W21" s="31">
        <v>74637</v>
      </c>
      <c r="X21" s="11">
        <v>81630220.475642115</v>
      </c>
    </row>
    <row r="22" spans="2:24" s="24" customFormat="1" x14ac:dyDescent="0.25">
      <c r="B22" s="24" t="s">
        <v>49</v>
      </c>
      <c r="D22" s="25">
        <v>19110.565218579715</v>
      </c>
      <c r="E22" s="27"/>
      <c r="F22" s="34">
        <v>229.09600913676826</v>
      </c>
      <c r="H22" s="25">
        <v>1030.0746210669006</v>
      </c>
      <c r="I22" s="27"/>
      <c r="J22" s="25">
        <v>1810.5512479147558</v>
      </c>
      <c r="K22" s="32"/>
      <c r="L22" s="25">
        <v>521.67212908011868</v>
      </c>
      <c r="M22" s="32"/>
      <c r="N22" s="34">
        <v>2332.2233769948743</v>
      </c>
      <c r="P22" s="25">
        <v>12313.18559075263</v>
      </c>
      <c r="Q22" s="27"/>
      <c r="R22" s="25">
        <v>70.231769360669006</v>
      </c>
      <c r="S22" s="32"/>
      <c r="T22" s="25">
        <v>922.18981050310231</v>
      </c>
      <c r="U22" s="32"/>
      <c r="V22" s="25">
        <v>2213.5640407647697</v>
      </c>
      <c r="W22" s="32"/>
      <c r="X22" s="34">
        <v>3205.9856206285399</v>
      </c>
    </row>
    <row r="24" spans="2:24" x14ac:dyDescent="0.25">
      <c r="B24" s="6" t="s">
        <v>29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P24" s="26"/>
    </row>
    <row r="25" spans="2:24" x14ac:dyDescent="0.25">
      <c r="B25" s="13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7" spans="2:24" x14ac:dyDescent="0.25">
      <c r="B27" s="7" t="s">
        <v>3</v>
      </c>
    </row>
    <row r="28" spans="2:24" x14ac:dyDescent="0.25">
      <c r="B28" s="110" t="s">
        <v>47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</row>
    <row r="29" spans="2:24" ht="15" customHeight="1" x14ac:dyDescent="0.25">
      <c r="B29" s="111" t="s">
        <v>30</v>
      </c>
      <c r="C29" s="113" t="s">
        <v>6</v>
      </c>
      <c r="D29" s="113"/>
      <c r="E29" s="115" t="s">
        <v>7</v>
      </c>
      <c r="F29" s="116"/>
      <c r="G29" s="117" t="s">
        <v>8</v>
      </c>
      <c r="H29" s="118"/>
      <c r="I29" s="105" t="s">
        <v>9</v>
      </c>
      <c r="J29" s="103"/>
      <c r="K29" s="103"/>
      <c r="L29" s="103"/>
      <c r="M29" s="103"/>
      <c r="N29" s="104"/>
      <c r="O29" s="105" t="s">
        <v>10</v>
      </c>
      <c r="P29" s="104"/>
      <c r="Q29" s="105" t="s">
        <v>11</v>
      </c>
      <c r="R29" s="103"/>
      <c r="S29" s="103"/>
      <c r="T29" s="103"/>
      <c r="U29" s="103"/>
      <c r="V29" s="103"/>
      <c r="W29" s="103"/>
      <c r="X29" s="104"/>
    </row>
    <row r="30" spans="2:24" ht="15" customHeight="1" x14ac:dyDescent="0.25">
      <c r="B30" s="111"/>
      <c r="C30" s="114"/>
      <c r="D30" s="114"/>
      <c r="E30" s="115"/>
      <c r="F30" s="116"/>
      <c r="G30" s="119"/>
      <c r="H30" s="120"/>
      <c r="I30" s="100" t="s">
        <v>12</v>
      </c>
      <c r="J30" s="102"/>
      <c r="K30" s="102" t="s">
        <v>13</v>
      </c>
      <c r="L30" s="102"/>
      <c r="M30" s="106" t="s">
        <v>4</v>
      </c>
      <c r="N30" s="107"/>
      <c r="O30" s="100" t="s">
        <v>14</v>
      </c>
      <c r="P30" s="101"/>
      <c r="Q30" s="100" t="s">
        <v>15</v>
      </c>
      <c r="R30" s="102"/>
      <c r="S30" s="102" t="s">
        <v>16</v>
      </c>
      <c r="T30" s="102"/>
      <c r="U30" s="102" t="s">
        <v>17</v>
      </c>
      <c r="V30" s="102"/>
      <c r="W30" s="106" t="s">
        <v>4</v>
      </c>
      <c r="X30" s="107"/>
    </row>
    <row r="31" spans="2:24" ht="45" customHeight="1" x14ac:dyDescent="0.25">
      <c r="B31" s="111"/>
      <c r="C31" s="114"/>
      <c r="D31" s="114"/>
      <c r="E31" s="117"/>
      <c r="F31" s="113"/>
      <c r="G31" s="119"/>
      <c r="H31" s="120"/>
      <c r="I31" s="100"/>
      <c r="J31" s="102"/>
      <c r="K31" s="102"/>
      <c r="L31" s="102"/>
      <c r="M31" s="108"/>
      <c r="N31" s="109"/>
      <c r="O31" s="100"/>
      <c r="P31" s="101"/>
      <c r="Q31" s="100"/>
      <c r="R31" s="102"/>
      <c r="S31" s="102"/>
      <c r="T31" s="102"/>
      <c r="U31" s="102"/>
      <c r="V31" s="102"/>
      <c r="W31" s="108"/>
      <c r="X31" s="109"/>
    </row>
    <row r="32" spans="2:24" x14ac:dyDescent="0.25">
      <c r="B32" s="112"/>
      <c r="C32" s="18" t="s">
        <v>18</v>
      </c>
      <c r="D32" s="18" t="s">
        <v>19</v>
      </c>
      <c r="E32" s="19" t="s">
        <v>18</v>
      </c>
      <c r="F32" s="18" t="s">
        <v>19</v>
      </c>
      <c r="G32" s="19" t="s">
        <v>18</v>
      </c>
      <c r="H32" s="20" t="s">
        <v>19</v>
      </c>
      <c r="I32" s="19" t="s">
        <v>18</v>
      </c>
      <c r="J32" s="18" t="s">
        <v>19</v>
      </c>
      <c r="K32" s="18" t="s">
        <v>18</v>
      </c>
      <c r="L32" s="18" t="s">
        <v>19</v>
      </c>
      <c r="M32" s="21" t="s">
        <v>18</v>
      </c>
      <c r="N32" s="22" t="s">
        <v>19</v>
      </c>
      <c r="O32" s="19" t="s">
        <v>18</v>
      </c>
      <c r="P32" s="20" t="s">
        <v>19</v>
      </c>
      <c r="Q32" s="19" t="s">
        <v>18</v>
      </c>
      <c r="R32" s="18" t="s">
        <v>19</v>
      </c>
      <c r="S32" s="18" t="s">
        <v>18</v>
      </c>
      <c r="T32" s="18" t="s">
        <v>19</v>
      </c>
      <c r="U32" s="18" t="s">
        <v>18</v>
      </c>
      <c r="V32" s="18" t="s">
        <v>19</v>
      </c>
      <c r="W32" s="21" t="s">
        <v>18</v>
      </c>
      <c r="X32" s="22" t="s">
        <v>19</v>
      </c>
    </row>
    <row r="33" spans="2:24" x14ac:dyDescent="0.25">
      <c r="B33" s="6" t="s">
        <v>31</v>
      </c>
      <c r="C33" s="2">
        <v>381921</v>
      </c>
      <c r="D33" s="2">
        <v>171226212.0736545</v>
      </c>
      <c r="E33" s="3">
        <v>1086</v>
      </c>
      <c r="F33" s="28">
        <v>1423160.2454280171</v>
      </c>
      <c r="G33" s="3">
        <v>18368</v>
      </c>
      <c r="H33" s="4">
        <v>10160318.937149424</v>
      </c>
      <c r="I33" s="3">
        <v>22399</v>
      </c>
      <c r="J33" s="28">
        <v>12129029.057586499</v>
      </c>
      <c r="K33" s="28">
        <v>21332</v>
      </c>
      <c r="L33" s="28">
        <v>8591318.8007394709</v>
      </c>
      <c r="M33" s="29">
        <v>43731</v>
      </c>
      <c r="N33" s="5">
        <v>20720347.858325969</v>
      </c>
      <c r="O33" s="3">
        <v>250292</v>
      </c>
      <c r="P33" s="4">
        <v>104770790.49251479</v>
      </c>
      <c r="Q33" s="3">
        <v>588</v>
      </c>
      <c r="R33" s="28">
        <v>460384.52128245961</v>
      </c>
      <c r="S33" s="28">
        <v>32875</v>
      </c>
      <c r="T33" s="28">
        <v>12680573.0334146</v>
      </c>
      <c r="U33" s="28">
        <v>34981</v>
      </c>
      <c r="V33" s="28">
        <v>21010636.985539239</v>
      </c>
      <c r="W33" s="29">
        <v>68444</v>
      </c>
      <c r="X33" s="5">
        <v>34151594.540236302</v>
      </c>
    </row>
    <row r="34" spans="2:24" x14ac:dyDescent="0.25">
      <c r="B34" s="6" t="s">
        <v>1</v>
      </c>
      <c r="C34" s="2">
        <v>29348</v>
      </c>
      <c r="D34" s="2">
        <v>119295964.28198808</v>
      </c>
      <c r="E34" s="3">
        <v>242</v>
      </c>
      <c r="F34" s="28">
        <v>2172292.2469899314</v>
      </c>
      <c r="G34" s="3">
        <v>988</v>
      </c>
      <c r="H34" s="4">
        <v>5435758.2364377361</v>
      </c>
      <c r="I34" s="3">
        <v>2907</v>
      </c>
      <c r="J34" s="28">
        <v>12194759.926897727</v>
      </c>
      <c r="K34" s="28">
        <v>708</v>
      </c>
      <c r="L34" s="28">
        <v>2503255.2267643744</v>
      </c>
      <c r="M34" s="29">
        <v>3615</v>
      </c>
      <c r="N34" s="5">
        <v>14698015.153662102</v>
      </c>
      <c r="O34" s="3">
        <v>20117</v>
      </c>
      <c r="P34" s="4">
        <v>80029839.823704213</v>
      </c>
      <c r="Q34" s="3">
        <v>59</v>
      </c>
      <c r="R34" s="28">
        <v>365346.79142980091</v>
      </c>
      <c r="S34" s="28">
        <v>1433</v>
      </c>
      <c r="T34" s="28">
        <v>3189104.7462901953</v>
      </c>
      <c r="U34" s="28">
        <v>2894</v>
      </c>
      <c r="V34" s="28">
        <v>13405607.283474099</v>
      </c>
      <c r="W34" s="29">
        <v>4386</v>
      </c>
      <c r="X34" s="5">
        <v>16960058.821194094</v>
      </c>
    </row>
    <row r="35" spans="2:24" x14ac:dyDescent="0.25">
      <c r="B35" s="6" t="s">
        <v>32</v>
      </c>
      <c r="C35" s="2">
        <v>10587</v>
      </c>
      <c r="D35" s="2">
        <v>153214826.36558485</v>
      </c>
      <c r="E35" s="3">
        <v>81</v>
      </c>
      <c r="F35" s="28">
        <v>1714019.213472303</v>
      </c>
      <c r="G35" s="3">
        <v>433</v>
      </c>
      <c r="H35" s="4">
        <v>9107563.4149675239</v>
      </c>
      <c r="I35" s="3">
        <v>927</v>
      </c>
      <c r="J35" s="28">
        <v>14972073.765982751</v>
      </c>
      <c r="K35" s="28">
        <v>163</v>
      </c>
      <c r="L35" s="28">
        <v>1893379.6350449943</v>
      </c>
      <c r="M35" s="29">
        <v>1090</v>
      </c>
      <c r="N35" s="5">
        <v>16865453.401027746</v>
      </c>
      <c r="O35" s="3">
        <v>7513</v>
      </c>
      <c r="P35" s="4">
        <v>102319904.21837132</v>
      </c>
      <c r="Q35" s="3">
        <v>48</v>
      </c>
      <c r="R35" s="28">
        <v>529916.73419050896</v>
      </c>
      <c r="S35" s="28">
        <v>464</v>
      </c>
      <c r="T35" s="28">
        <v>5220187.8804290527</v>
      </c>
      <c r="U35" s="28">
        <v>958</v>
      </c>
      <c r="V35" s="28">
        <v>17457781.503126405</v>
      </c>
      <c r="W35" s="29">
        <v>1470</v>
      </c>
      <c r="X35" s="5">
        <v>23207886.117745966</v>
      </c>
    </row>
    <row r="36" spans="2:24" x14ac:dyDescent="0.25">
      <c r="B36" s="6" t="s">
        <v>33</v>
      </c>
      <c r="C36" s="2">
        <v>1253</v>
      </c>
      <c r="D36" s="2">
        <v>42852719.381443366</v>
      </c>
      <c r="E36" s="3">
        <v>13</v>
      </c>
      <c r="F36" s="28">
        <v>523729.04697454604</v>
      </c>
      <c r="G36" s="3">
        <v>37</v>
      </c>
      <c r="H36" s="4">
        <v>1523931.3266211303</v>
      </c>
      <c r="I36" s="3">
        <v>120</v>
      </c>
      <c r="J36" s="28">
        <v>6804062.5264139734</v>
      </c>
      <c r="K36" s="28">
        <v>13</v>
      </c>
      <c r="L36" s="28">
        <v>294766.83338994184</v>
      </c>
      <c r="M36" s="29">
        <v>133</v>
      </c>
      <c r="N36" s="5">
        <v>7098829.359803916</v>
      </c>
      <c r="O36" s="3">
        <v>733</v>
      </c>
      <c r="P36" s="4">
        <v>26395548.651578005</v>
      </c>
      <c r="Q36" s="3">
        <v>11</v>
      </c>
      <c r="R36" s="28">
        <v>432580.44059178291</v>
      </c>
      <c r="S36" s="28">
        <v>214</v>
      </c>
      <c r="T36" s="28">
        <v>2390762.9076887202</v>
      </c>
      <c r="U36" s="28">
        <v>112</v>
      </c>
      <c r="V36" s="28">
        <v>4487337.6481852699</v>
      </c>
      <c r="W36" s="29">
        <v>337</v>
      </c>
      <c r="X36" s="5">
        <v>7310680.9964657733</v>
      </c>
    </row>
    <row r="37" spans="2:24" x14ac:dyDescent="0.25">
      <c r="B37" s="7" t="s">
        <v>4</v>
      </c>
      <c r="C37" s="8">
        <v>423109</v>
      </c>
      <c r="D37" s="8">
        <v>486589722.10267079</v>
      </c>
      <c r="E37" s="9">
        <v>1422</v>
      </c>
      <c r="F37" s="30">
        <v>5833200.7528647976</v>
      </c>
      <c r="G37" s="9">
        <v>19826</v>
      </c>
      <c r="H37" s="10">
        <v>26227571.915175814</v>
      </c>
      <c r="I37" s="9">
        <v>26353</v>
      </c>
      <c r="J37" s="30">
        <v>46099925.27688095</v>
      </c>
      <c r="K37" s="30">
        <v>22216</v>
      </c>
      <c r="L37" s="30">
        <v>13282720.49593878</v>
      </c>
      <c r="M37" s="31">
        <v>48569</v>
      </c>
      <c r="N37" s="11">
        <v>59382645.772819735</v>
      </c>
      <c r="O37" s="9">
        <v>278655</v>
      </c>
      <c r="P37" s="10">
        <v>313516083.18616831</v>
      </c>
      <c r="Q37" s="9">
        <v>706</v>
      </c>
      <c r="R37" s="30">
        <v>1788228.4874945525</v>
      </c>
      <c r="S37" s="30">
        <v>34986</v>
      </c>
      <c r="T37" s="30">
        <v>23480628.567822568</v>
      </c>
      <c r="U37" s="30">
        <v>38945</v>
      </c>
      <c r="V37" s="30">
        <v>56361363.420325011</v>
      </c>
      <c r="W37" s="31">
        <v>74637</v>
      </c>
      <c r="X37" s="11">
        <v>81630220.47564213</v>
      </c>
    </row>
    <row r="38" spans="2:24" s="24" customFormat="1" x14ac:dyDescent="0.25">
      <c r="B38" s="24" t="s">
        <v>49</v>
      </c>
      <c r="D38" s="25">
        <v>19110.565218579715</v>
      </c>
      <c r="E38" s="27"/>
      <c r="F38" s="34">
        <v>229.09600913676829</v>
      </c>
      <c r="H38" s="25">
        <v>1030.0746210669006</v>
      </c>
      <c r="I38" s="27"/>
      <c r="J38" s="25">
        <v>1810.5512479147558</v>
      </c>
      <c r="K38" s="32"/>
      <c r="L38" s="25">
        <v>521.67212908011868</v>
      </c>
      <c r="M38" s="32"/>
      <c r="N38" s="34">
        <v>2332.2233769948743</v>
      </c>
      <c r="P38" s="25">
        <v>12313.18559075263</v>
      </c>
      <c r="Q38" s="27"/>
      <c r="R38" s="25">
        <v>70.23176936066902</v>
      </c>
      <c r="S38" s="32"/>
      <c r="T38" s="25">
        <v>922.18981050310231</v>
      </c>
      <c r="U38" s="32"/>
      <c r="V38" s="25">
        <v>2213.5640407647697</v>
      </c>
      <c r="W38" s="32"/>
      <c r="X38" s="34">
        <v>3205.9856206285403</v>
      </c>
    </row>
    <row r="39" spans="2:24" x14ac:dyDescent="0.25">
      <c r="P39" s="26"/>
    </row>
    <row r="40" spans="2:24" x14ac:dyDescent="0.25">
      <c r="B40" s="6" t="s">
        <v>29</v>
      </c>
      <c r="P40" s="26"/>
    </row>
    <row r="41" spans="2:24" x14ac:dyDescent="0.25">
      <c r="C41" s="26"/>
    </row>
    <row r="42" spans="2:24" x14ac:dyDescent="0.25">
      <c r="B42" s="6" t="s">
        <v>34</v>
      </c>
    </row>
    <row r="43" spans="2:24" x14ac:dyDescent="0.25">
      <c r="B43" s="6" t="s">
        <v>54</v>
      </c>
    </row>
    <row r="44" spans="2:24" x14ac:dyDescent="0.25">
      <c r="B44" s="6" t="s">
        <v>51</v>
      </c>
    </row>
    <row r="45" spans="2:24" x14ac:dyDescent="0.25">
      <c r="B45" s="6" t="s">
        <v>52</v>
      </c>
    </row>
    <row r="46" spans="2:24" x14ac:dyDescent="0.25">
      <c r="B46" s="6" t="s">
        <v>53</v>
      </c>
    </row>
    <row r="47" spans="2:24" x14ac:dyDescent="0.25">
      <c r="B47" s="123" t="s">
        <v>86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3"/>
      <c r="Q47" s="123"/>
      <c r="R47" s="123"/>
      <c r="S47" s="123"/>
      <c r="T47" s="123"/>
      <c r="U47" s="123"/>
      <c r="V47" s="123"/>
      <c r="W47" s="123"/>
      <c r="X47" s="123"/>
    </row>
    <row r="48" spans="2:24" x14ac:dyDescent="0.25">
      <c r="B48" s="123"/>
      <c r="C48" s="123"/>
      <c r="D48" s="123"/>
      <c r="E48" s="123"/>
      <c r="F48" s="123"/>
      <c r="G48" s="123"/>
      <c r="H48" s="123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</row>
    <row r="50" spans="2:22" x14ac:dyDescent="0.25">
      <c r="B50" s="124" t="s">
        <v>35</v>
      </c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</row>
    <row r="51" spans="2:22" x14ac:dyDescent="0.25">
      <c r="B51" s="125" t="s">
        <v>36</v>
      </c>
      <c r="C51" s="125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</row>
    <row r="52" spans="2:22" x14ac:dyDescent="0.25">
      <c r="B52" s="126" t="s">
        <v>37</v>
      </c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</row>
    <row r="53" spans="2:22" x14ac:dyDescent="0.25"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</row>
    <row r="54" spans="2:22" x14ac:dyDescent="0.25"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</row>
    <row r="55" spans="2:22" x14ac:dyDescent="0.25">
      <c r="B55" s="126" t="s">
        <v>38</v>
      </c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</row>
    <row r="56" spans="2:22" x14ac:dyDescent="0.25"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</row>
    <row r="57" spans="2:22" x14ac:dyDescent="0.25">
      <c r="B57" s="122" t="s">
        <v>39</v>
      </c>
      <c r="C57" s="122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</row>
    <row r="58" spans="2:22" x14ac:dyDescent="0.25">
      <c r="B58" s="127" t="s">
        <v>40</v>
      </c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  <c r="O58" s="127"/>
      <c r="P58" s="127"/>
      <c r="Q58" s="127"/>
      <c r="R58" s="127"/>
      <c r="S58" s="127"/>
      <c r="T58" s="127"/>
      <c r="U58" s="127"/>
      <c r="V58" s="127"/>
    </row>
    <row r="59" spans="2:22" x14ac:dyDescent="0.25"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7"/>
      <c r="R59" s="127"/>
      <c r="S59" s="127"/>
      <c r="T59" s="127"/>
      <c r="U59" s="127"/>
      <c r="V59" s="127"/>
    </row>
    <row r="60" spans="2:22" x14ac:dyDescent="0.25">
      <c r="B60" s="122" t="s">
        <v>41</v>
      </c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</row>
    <row r="61" spans="2:22" x14ac:dyDescent="0.25">
      <c r="B61" s="122" t="s">
        <v>42</v>
      </c>
      <c r="C61" s="122"/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</row>
    <row r="62" spans="2:22" x14ac:dyDescent="0.25">
      <c r="B62" s="122" t="s">
        <v>43</v>
      </c>
      <c r="C62" s="122"/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</row>
    <row r="63" spans="2:22" x14ac:dyDescent="0.25">
      <c r="B63" s="122" t="s">
        <v>44</v>
      </c>
      <c r="C63" s="122"/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</row>
    <row r="65" spans="2:22" x14ac:dyDescent="0.2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75"/>
      <c r="N65" s="75"/>
      <c r="O65" s="17"/>
      <c r="P65" s="17"/>
      <c r="Q65" s="17"/>
      <c r="R65" s="17"/>
      <c r="S65" s="17"/>
      <c r="T65" s="17"/>
      <c r="U65" s="17"/>
      <c r="V65" s="17"/>
    </row>
    <row r="66" spans="2:22" x14ac:dyDescent="0.25">
      <c r="B66" s="33" t="s">
        <v>45</v>
      </c>
    </row>
    <row r="67" spans="2:22" x14ac:dyDescent="0.25">
      <c r="B67" s="23" t="str">
        <f>Indice!B15</f>
        <v>Información al: 29/01/2021</v>
      </c>
    </row>
    <row r="68" spans="2:22" x14ac:dyDescent="0.25">
      <c r="B68" s="6" t="s">
        <v>29</v>
      </c>
    </row>
    <row r="70" spans="2:22" x14ac:dyDescent="0.25">
      <c r="B70" s="6" t="str">
        <f>+Indice!B16</f>
        <v>Actualización: 02/02/2021</v>
      </c>
    </row>
  </sheetData>
  <mergeCells count="43">
    <mergeCell ref="B60:V60"/>
    <mergeCell ref="B61:V61"/>
    <mergeCell ref="B47:X48"/>
    <mergeCell ref="B62:V62"/>
    <mergeCell ref="B63:V63"/>
    <mergeCell ref="B50:V50"/>
    <mergeCell ref="B51:V51"/>
    <mergeCell ref="B52:V54"/>
    <mergeCell ref="B55:V56"/>
    <mergeCell ref="B57:V57"/>
    <mergeCell ref="B58:V59"/>
    <mergeCell ref="I6:N6"/>
    <mergeCell ref="B5:L5"/>
    <mergeCell ref="B28:L28"/>
    <mergeCell ref="B29:B32"/>
    <mergeCell ref="C29:D31"/>
    <mergeCell ref="E29:F31"/>
    <mergeCell ref="G29:H31"/>
    <mergeCell ref="I29:N29"/>
    <mergeCell ref="B6:B9"/>
    <mergeCell ref="C6:D8"/>
    <mergeCell ref="E6:F8"/>
    <mergeCell ref="G6:H8"/>
    <mergeCell ref="I30:J31"/>
    <mergeCell ref="K30:L31"/>
    <mergeCell ref="M30:N31"/>
    <mergeCell ref="I7:J8"/>
    <mergeCell ref="K7:L8"/>
    <mergeCell ref="M7:N8"/>
    <mergeCell ref="O7:P8"/>
    <mergeCell ref="Q7:R8"/>
    <mergeCell ref="O29:P29"/>
    <mergeCell ref="Q29:X29"/>
    <mergeCell ref="O30:P31"/>
    <mergeCell ref="Q30:R31"/>
    <mergeCell ref="O6:P6"/>
    <mergeCell ref="Q6:X6"/>
    <mergeCell ref="S7:T8"/>
    <mergeCell ref="U7:V8"/>
    <mergeCell ref="W7:X8"/>
    <mergeCell ref="S30:T31"/>
    <mergeCell ref="U30:V31"/>
    <mergeCell ref="W30:X3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E691-941B-4D5B-BA7C-4BEE69DE9D17}">
  <dimension ref="B2:Y85"/>
  <sheetViews>
    <sheetView zoomScale="75" zoomScaleNormal="75" workbookViewId="0">
      <selection activeCell="B1" sqref="B1"/>
    </sheetView>
  </sheetViews>
  <sheetFormatPr baseColWidth="10" defaultRowHeight="15" x14ac:dyDescent="0.25"/>
  <cols>
    <col min="1" max="1" width="5.7109375" style="6" customWidth="1"/>
    <col min="2" max="2" width="20.85546875" style="6" customWidth="1"/>
    <col min="3" max="3" width="28.7109375" style="6" bestFit="1" customWidth="1"/>
    <col min="4" max="4" width="12.42578125" style="6" bestFit="1" customWidth="1"/>
    <col min="5" max="5" width="17.42578125" style="6" bestFit="1" customWidth="1"/>
    <col min="6" max="6" width="9.5703125" style="6" bestFit="1" customWidth="1"/>
    <col min="7" max="7" width="15.28515625" style="6" bestFit="1" customWidth="1"/>
    <col min="8" max="8" width="11" style="6" bestFit="1" customWidth="1"/>
    <col min="9" max="9" width="16.42578125" style="6" bestFit="1" customWidth="1"/>
    <col min="10" max="10" width="11" style="6" bestFit="1" customWidth="1"/>
    <col min="11" max="11" width="16.42578125" style="6" bestFit="1" customWidth="1"/>
    <col min="12" max="12" width="9.5703125" style="6" bestFit="1" customWidth="1"/>
    <col min="13" max="13" width="14.5703125" style="6" bestFit="1" customWidth="1"/>
    <col min="14" max="14" width="12.5703125" style="15" bestFit="1" customWidth="1"/>
    <col min="15" max="15" width="18.140625" style="15" bestFit="1" customWidth="1"/>
    <col min="16" max="16" width="11.140625" style="6" bestFit="1" customWidth="1"/>
    <col min="17" max="17" width="17.42578125" style="6" bestFit="1" customWidth="1"/>
    <col min="18" max="18" width="8.7109375" style="6" bestFit="1" customWidth="1"/>
    <col min="19" max="19" width="14.28515625" style="6" bestFit="1" customWidth="1"/>
    <col min="20" max="20" width="11.42578125" style="6" bestFit="1" customWidth="1"/>
    <col min="21" max="21" width="16.42578125" style="6" customWidth="1"/>
    <col min="22" max="22" width="11.42578125" style="6" bestFit="1" customWidth="1"/>
    <col min="23" max="23" width="16" style="6" bestFit="1" customWidth="1"/>
    <col min="24" max="24" width="12.5703125" style="15" bestFit="1" customWidth="1"/>
    <col min="25" max="25" width="18.140625" style="15" bestFit="1" customWidth="1"/>
    <col min="26" max="16384" width="11.42578125" style="6"/>
  </cols>
  <sheetData>
    <row r="2" spans="2:25" x14ac:dyDescent="0.25">
      <c r="B2" s="7" t="s">
        <v>5</v>
      </c>
    </row>
    <row r="3" spans="2:25" ht="15.75" x14ac:dyDescent="0.25">
      <c r="B3" s="7" t="s">
        <v>48</v>
      </c>
      <c r="C3" s="14"/>
    </row>
    <row r="4" spans="2:25" x14ac:dyDescent="0.25">
      <c r="B4" s="111" t="s">
        <v>2</v>
      </c>
      <c r="C4" s="111" t="s">
        <v>30</v>
      </c>
      <c r="D4" s="113" t="s">
        <v>6</v>
      </c>
      <c r="E4" s="113"/>
      <c r="F4" s="115" t="s">
        <v>7</v>
      </c>
      <c r="G4" s="121"/>
      <c r="H4" s="113" t="s">
        <v>8</v>
      </c>
      <c r="I4" s="113"/>
      <c r="J4" s="105" t="s">
        <v>9</v>
      </c>
      <c r="K4" s="103"/>
      <c r="L4" s="103"/>
      <c r="M4" s="103"/>
      <c r="N4" s="103"/>
      <c r="O4" s="104"/>
      <c r="P4" s="103" t="s">
        <v>10</v>
      </c>
      <c r="Q4" s="103"/>
      <c r="R4" s="105" t="s">
        <v>11</v>
      </c>
      <c r="S4" s="103"/>
      <c r="T4" s="103"/>
      <c r="U4" s="103"/>
      <c r="V4" s="103"/>
      <c r="W4" s="103"/>
      <c r="X4" s="103"/>
      <c r="Y4" s="104"/>
    </row>
    <row r="5" spans="2:25" x14ac:dyDescent="0.25">
      <c r="B5" s="111"/>
      <c r="C5" s="111"/>
      <c r="D5" s="114"/>
      <c r="E5" s="114"/>
      <c r="F5" s="115"/>
      <c r="G5" s="121"/>
      <c r="H5" s="114"/>
      <c r="I5" s="114"/>
      <c r="J5" s="100" t="s">
        <v>12</v>
      </c>
      <c r="K5" s="102"/>
      <c r="L5" s="102" t="s">
        <v>13</v>
      </c>
      <c r="M5" s="102"/>
      <c r="N5" s="106" t="s">
        <v>4</v>
      </c>
      <c r="O5" s="107"/>
      <c r="P5" s="102" t="s">
        <v>14</v>
      </c>
      <c r="Q5" s="102"/>
      <c r="R5" s="100" t="s">
        <v>15</v>
      </c>
      <c r="S5" s="102"/>
      <c r="T5" s="102" t="s">
        <v>16</v>
      </c>
      <c r="U5" s="102"/>
      <c r="V5" s="102" t="s">
        <v>17</v>
      </c>
      <c r="W5" s="102"/>
      <c r="X5" s="106" t="s">
        <v>4</v>
      </c>
      <c r="Y5" s="107"/>
    </row>
    <row r="6" spans="2:25" ht="30" customHeight="1" x14ac:dyDescent="0.25">
      <c r="B6" s="111"/>
      <c r="C6" s="111"/>
      <c r="D6" s="114"/>
      <c r="E6" s="114"/>
      <c r="F6" s="117"/>
      <c r="G6" s="118"/>
      <c r="H6" s="114"/>
      <c r="I6" s="114"/>
      <c r="J6" s="100"/>
      <c r="K6" s="102"/>
      <c r="L6" s="102"/>
      <c r="M6" s="102"/>
      <c r="N6" s="108"/>
      <c r="O6" s="109"/>
      <c r="P6" s="102"/>
      <c r="Q6" s="102"/>
      <c r="R6" s="100"/>
      <c r="S6" s="102"/>
      <c r="T6" s="102"/>
      <c r="U6" s="102"/>
      <c r="V6" s="102"/>
      <c r="W6" s="102"/>
      <c r="X6" s="108"/>
      <c r="Y6" s="109"/>
    </row>
    <row r="7" spans="2:25" x14ac:dyDescent="0.25">
      <c r="B7" s="112"/>
      <c r="C7" s="112"/>
      <c r="D7" s="18" t="s">
        <v>18</v>
      </c>
      <c r="E7" s="18" t="s">
        <v>19</v>
      </c>
      <c r="F7" s="19" t="s">
        <v>18</v>
      </c>
      <c r="G7" s="20" t="s">
        <v>19</v>
      </c>
      <c r="H7" s="18" t="s">
        <v>18</v>
      </c>
      <c r="I7" s="18" t="s">
        <v>19</v>
      </c>
      <c r="J7" s="19" t="s">
        <v>18</v>
      </c>
      <c r="K7" s="18" t="s">
        <v>19</v>
      </c>
      <c r="L7" s="18" t="s">
        <v>18</v>
      </c>
      <c r="M7" s="18" t="s">
        <v>19</v>
      </c>
      <c r="N7" s="21" t="s">
        <v>18</v>
      </c>
      <c r="O7" s="22" t="s">
        <v>19</v>
      </c>
      <c r="P7" s="18" t="s">
        <v>18</v>
      </c>
      <c r="Q7" s="18" t="s">
        <v>19</v>
      </c>
      <c r="R7" s="19" t="s">
        <v>18</v>
      </c>
      <c r="S7" s="18" t="s">
        <v>19</v>
      </c>
      <c r="T7" s="18" t="s">
        <v>18</v>
      </c>
      <c r="U7" s="18" t="s">
        <v>19</v>
      </c>
      <c r="V7" s="18" t="s">
        <v>18</v>
      </c>
      <c r="W7" s="18" t="s">
        <v>19</v>
      </c>
      <c r="X7" s="21" t="s">
        <v>18</v>
      </c>
      <c r="Y7" s="22" t="s">
        <v>19</v>
      </c>
    </row>
    <row r="8" spans="2:25" x14ac:dyDescent="0.25">
      <c r="B8" s="129" t="s">
        <v>20</v>
      </c>
      <c r="C8" s="6" t="s">
        <v>31</v>
      </c>
      <c r="D8" s="36">
        <v>34672</v>
      </c>
      <c r="E8" s="36">
        <v>26954376.748181801</v>
      </c>
      <c r="F8" s="57">
        <v>51</v>
      </c>
      <c r="G8" s="35">
        <v>31447.782840301104</v>
      </c>
      <c r="H8" s="36">
        <v>146</v>
      </c>
      <c r="I8" s="36">
        <v>240975.88686216241</v>
      </c>
      <c r="J8" s="57">
        <v>915</v>
      </c>
      <c r="K8" s="37">
        <v>636373.20554115635</v>
      </c>
      <c r="L8" s="37">
        <v>0</v>
      </c>
      <c r="M8" s="37">
        <v>0</v>
      </c>
      <c r="N8" s="58">
        <v>915</v>
      </c>
      <c r="O8" s="42">
        <v>636373.20554115635</v>
      </c>
      <c r="P8" s="36">
        <v>32396</v>
      </c>
      <c r="Q8" s="36">
        <v>25243830.30883529</v>
      </c>
      <c r="R8" s="57">
        <v>3</v>
      </c>
      <c r="S8" s="37">
        <v>3949.4321575129702</v>
      </c>
      <c r="T8" s="37">
        <v>224</v>
      </c>
      <c r="U8" s="37">
        <v>144037.33621447271</v>
      </c>
      <c r="V8" s="37">
        <v>937</v>
      </c>
      <c r="W8" s="37">
        <v>653762.79573090421</v>
      </c>
      <c r="X8" s="58">
        <v>1164</v>
      </c>
      <c r="Y8" s="42">
        <v>801749.56410288985</v>
      </c>
    </row>
    <row r="9" spans="2:25" x14ac:dyDescent="0.25">
      <c r="B9" s="128"/>
      <c r="C9" s="6" t="s">
        <v>1</v>
      </c>
      <c r="D9" s="36">
        <v>5862</v>
      </c>
      <c r="E9" s="36">
        <v>20949797.159087591</v>
      </c>
      <c r="F9" s="57">
        <v>9</v>
      </c>
      <c r="G9" s="35">
        <v>22322.877412029833</v>
      </c>
      <c r="H9" s="36">
        <v>74</v>
      </c>
      <c r="I9" s="36">
        <v>501007.7920579323</v>
      </c>
      <c r="J9" s="57">
        <v>189</v>
      </c>
      <c r="K9" s="37">
        <v>821524.47394422232</v>
      </c>
      <c r="L9" s="37">
        <v>0</v>
      </c>
      <c r="M9" s="37">
        <v>0</v>
      </c>
      <c r="N9" s="58">
        <v>189</v>
      </c>
      <c r="O9" s="42">
        <v>821524.47394422232</v>
      </c>
      <c r="P9" s="36">
        <v>5399</v>
      </c>
      <c r="Q9" s="36">
        <v>18548400.227762036</v>
      </c>
      <c r="R9" s="57">
        <v>1</v>
      </c>
      <c r="S9" s="37">
        <v>17171.44416309987</v>
      </c>
      <c r="T9" s="37">
        <v>29</v>
      </c>
      <c r="U9" s="37">
        <v>142729.04388368613</v>
      </c>
      <c r="V9" s="37">
        <v>161</v>
      </c>
      <c r="W9" s="37">
        <v>896641.29986458598</v>
      </c>
      <c r="X9" s="58">
        <v>191</v>
      </c>
      <c r="Y9" s="42">
        <v>1056541.787911372</v>
      </c>
    </row>
    <row r="10" spans="2:25" x14ac:dyDescent="0.25">
      <c r="B10" s="128"/>
      <c r="C10" s="6" t="s">
        <v>32</v>
      </c>
      <c r="D10" s="36">
        <v>1884</v>
      </c>
      <c r="E10" s="36">
        <v>24501216.666603703</v>
      </c>
      <c r="F10" s="57">
        <v>0</v>
      </c>
      <c r="G10" s="35">
        <v>0</v>
      </c>
      <c r="H10" s="36">
        <v>82</v>
      </c>
      <c r="I10" s="36">
        <v>1744955.2872765437</v>
      </c>
      <c r="J10" s="57">
        <v>183</v>
      </c>
      <c r="K10" s="37">
        <v>2704957.1555296686</v>
      </c>
      <c r="L10" s="37">
        <v>0</v>
      </c>
      <c r="M10" s="37">
        <v>0</v>
      </c>
      <c r="N10" s="58">
        <v>183</v>
      </c>
      <c r="O10" s="42">
        <v>2704957.1555296686</v>
      </c>
      <c r="P10" s="36">
        <v>1479</v>
      </c>
      <c r="Q10" s="36">
        <v>16348488.347354962</v>
      </c>
      <c r="R10" s="57">
        <v>0</v>
      </c>
      <c r="S10" s="37">
        <v>0</v>
      </c>
      <c r="T10" s="37">
        <v>16</v>
      </c>
      <c r="U10" s="37">
        <v>410294.4868331083</v>
      </c>
      <c r="V10" s="37">
        <v>124</v>
      </c>
      <c r="W10" s="37">
        <v>3292521.3896094216</v>
      </c>
      <c r="X10" s="58">
        <v>140</v>
      </c>
      <c r="Y10" s="42">
        <v>3702815.8764425302</v>
      </c>
    </row>
    <row r="11" spans="2:25" x14ac:dyDescent="0.25">
      <c r="B11" s="128"/>
      <c r="C11" s="6" t="s">
        <v>33</v>
      </c>
      <c r="D11" s="36">
        <v>212</v>
      </c>
      <c r="E11" s="36">
        <v>7172913.1435041623</v>
      </c>
      <c r="F11" s="57">
        <v>0</v>
      </c>
      <c r="G11" s="35">
        <v>0</v>
      </c>
      <c r="H11" s="36">
        <v>13</v>
      </c>
      <c r="I11" s="36">
        <v>598253.11464239948</v>
      </c>
      <c r="J11" s="57">
        <v>30</v>
      </c>
      <c r="K11" s="37">
        <v>1060302.3341830908</v>
      </c>
      <c r="L11" s="37">
        <v>0</v>
      </c>
      <c r="M11" s="37">
        <v>0</v>
      </c>
      <c r="N11" s="58">
        <v>30</v>
      </c>
      <c r="O11" s="42">
        <v>1060302.3341830908</v>
      </c>
      <c r="P11" s="36">
        <v>148</v>
      </c>
      <c r="Q11" s="36">
        <v>4222240.8642937336</v>
      </c>
      <c r="R11" s="57">
        <v>0</v>
      </c>
      <c r="S11" s="37">
        <v>0</v>
      </c>
      <c r="T11" s="37">
        <v>9</v>
      </c>
      <c r="U11" s="37">
        <v>581219.04203260446</v>
      </c>
      <c r="V11" s="37">
        <v>12</v>
      </c>
      <c r="W11" s="37">
        <v>710897.78835233464</v>
      </c>
      <c r="X11" s="58">
        <v>21</v>
      </c>
      <c r="Y11" s="42">
        <v>1292116.8303849392</v>
      </c>
    </row>
    <row r="12" spans="2:25" x14ac:dyDescent="0.25">
      <c r="B12" s="129" t="s">
        <v>21</v>
      </c>
      <c r="C12" s="16" t="s">
        <v>31</v>
      </c>
      <c r="D12" s="39">
        <v>158</v>
      </c>
      <c r="E12" s="39">
        <v>273930.29630013759</v>
      </c>
      <c r="F12" s="59">
        <v>0</v>
      </c>
      <c r="G12" s="38">
        <v>0</v>
      </c>
      <c r="H12" s="39">
        <v>9</v>
      </c>
      <c r="I12" s="39">
        <v>18682.531249452659</v>
      </c>
      <c r="J12" s="59">
        <v>1</v>
      </c>
      <c r="K12" s="39">
        <v>4121.1465991439691</v>
      </c>
      <c r="L12" s="39">
        <v>0</v>
      </c>
      <c r="M12" s="39">
        <v>0</v>
      </c>
      <c r="N12" s="60">
        <v>1</v>
      </c>
      <c r="O12" s="43">
        <v>4121.1465991439691</v>
      </c>
      <c r="P12" s="39">
        <v>117</v>
      </c>
      <c r="Q12" s="39">
        <v>181444.89803768171</v>
      </c>
      <c r="R12" s="59">
        <v>9</v>
      </c>
      <c r="S12" s="39">
        <v>23902.650275035019</v>
      </c>
      <c r="T12" s="39">
        <v>6</v>
      </c>
      <c r="U12" s="39">
        <v>14252.298655372893</v>
      </c>
      <c r="V12" s="39">
        <v>16</v>
      </c>
      <c r="W12" s="39">
        <v>31526.771483451364</v>
      </c>
      <c r="X12" s="60">
        <v>31</v>
      </c>
      <c r="Y12" s="43">
        <v>69681.720413859279</v>
      </c>
    </row>
    <row r="13" spans="2:25" x14ac:dyDescent="0.25">
      <c r="B13" s="130"/>
      <c r="C13" s="33" t="s">
        <v>1</v>
      </c>
      <c r="D13" s="37">
        <v>153</v>
      </c>
      <c r="E13" s="37">
        <v>578677.18749602907</v>
      </c>
      <c r="F13" s="57">
        <v>0</v>
      </c>
      <c r="G13" s="35">
        <v>0</v>
      </c>
      <c r="H13" s="37">
        <v>28</v>
      </c>
      <c r="I13" s="37">
        <v>119444.56559852271</v>
      </c>
      <c r="J13" s="57">
        <v>1</v>
      </c>
      <c r="K13" s="37">
        <v>1717.144416309987</v>
      </c>
      <c r="L13" s="37">
        <v>0</v>
      </c>
      <c r="M13" s="37">
        <v>0</v>
      </c>
      <c r="N13" s="58">
        <v>1</v>
      </c>
      <c r="O13" s="42">
        <v>1717.144416309987</v>
      </c>
      <c r="P13" s="37">
        <v>91</v>
      </c>
      <c r="Q13" s="37">
        <v>328042.78849142336</v>
      </c>
      <c r="R13" s="57">
        <v>8</v>
      </c>
      <c r="S13" s="37">
        <v>35716.603859247734</v>
      </c>
      <c r="T13" s="37">
        <v>11</v>
      </c>
      <c r="U13" s="37">
        <v>49797.188072989629</v>
      </c>
      <c r="V13" s="37">
        <v>14</v>
      </c>
      <c r="W13" s="37">
        <v>43958.897057535673</v>
      </c>
      <c r="X13" s="58">
        <v>33</v>
      </c>
      <c r="Y13" s="42">
        <v>129472.68898977303</v>
      </c>
    </row>
    <row r="14" spans="2:25" x14ac:dyDescent="0.25">
      <c r="B14" s="130"/>
      <c r="C14" s="33" t="s">
        <v>32</v>
      </c>
      <c r="D14" s="37">
        <v>118</v>
      </c>
      <c r="E14" s="37">
        <v>1556076.2700601104</v>
      </c>
      <c r="F14" s="57">
        <v>0</v>
      </c>
      <c r="G14" s="35">
        <v>0</v>
      </c>
      <c r="H14" s="37">
        <v>25</v>
      </c>
      <c r="I14" s="37">
        <v>201077.61114989949</v>
      </c>
      <c r="J14" s="57">
        <v>2</v>
      </c>
      <c r="K14" s="37">
        <v>6010.0054570849552</v>
      </c>
      <c r="L14" s="37">
        <v>0</v>
      </c>
      <c r="M14" s="37">
        <v>0</v>
      </c>
      <c r="N14" s="58">
        <v>2</v>
      </c>
      <c r="O14" s="42">
        <v>6010.0054570849552</v>
      </c>
      <c r="P14" s="37">
        <v>65</v>
      </c>
      <c r="Q14" s="37">
        <v>1028123.0478214417</v>
      </c>
      <c r="R14" s="57">
        <v>11</v>
      </c>
      <c r="S14" s="37">
        <v>137371.55330479896</v>
      </c>
      <c r="T14" s="37">
        <v>2</v>
      </c>
      <c r="U14" s="37">
        <v>27474.310660959793</v>
      </c>
      <c r="V14" s="37">
        <v>13</v>
      </c>
      <c r="W14" s="37">
        <v>156019.74166592542</v>
      </c>
      <c r="X14" s="58">
        <v>26</v>
      </c>
      <c r="Y14" s="42">
        <v>320865.60563168419</v>
      </c>
    </row>
    <row r="15" spans="2:25" x14ac:dyDescent="0.25">
      <c r="B15" s="131"/>
      <c r="C15" s="17" t="s">
        <v>33</v>
      </c>
      <c r="D15" s="41">
        <v>7</v>
      </c>
      <c r="E15" s="41">
        <v>175835.58823014269</v>
      </c>
      <c r="F15" s="61">
        <v>0</v>
      </c>
      <c r="G15" s="40">
        <v>0</v>
      </c>
      <c r="H15" s="41">
        <v>3</v>
      </c>
      <c r="I15" s="41">
        <v>147674.4198026589</v>
      </c>
      <c r="J15" s="61">
        <v>1</v>
      </c>
      <c r="K15" s="41">
        <v>6868.5776652399481</v>
      </c>
      <c r="L15" s="41">
        <v>0</v>
      </c>
      <c r="M15" s="41">
        <v>0</v>
      </c>
      <c r="N15" s="62">
        <v>1</v>
      </c>
      <c r="O15" s="44">
        <v>6868.5776652399481</v>
      </c>
      <c r="P15" s="41">
        <v>3</v>
      </c>
      <c r="Q15" s="41">
        <v>21292.590762243839</v>
      </c>
      <c r="R15" s="61">
        <v>0</v>
      </c>
      <c r="S15" s="41">
        <v>0</v>
      </c>
      <c r="T15" s="41">
        <v>0</v>
      </c>
      <c r="U15" s="41">
        <v>0</v>
      </c>
      <c r="V15" s="41">
        <v>0</v>
      </c>
      <c r="W15" s="41">
        <v>0</v>
      </c>
      <c r="X15" s="62">
        <v>0</v>
      </c>
      <c r="Y15" s="44">
        <v>0</v>
      </c>
    </row>
    <row r="16" spans="2:25" x14ac:dyDescent="0.25">
      <c r="B16" s="128" t="s">
        <v>85</v>
      </c>
      <c r="C16" s="6" t="s">
        <v>31</v>
      </c>
      <c r="D16" s="36">
        <v>248792</v>
      </c>
      <c r="E16" s="36">
        <v>75572782.976745397</v>
      </c>
      <c r="F16" s="57">
        <v>0</v>
      </c>
      <c r="G16" s="35">
        <v>0</v>
      </c>
      <c r="H16" s="36">
        <v>16166</v>
      </c>
      <c r="I16" s="36">
        <v>9474341.2980100699</v>
      </c>
      <c r="J16" s="57">
        <v>5594</v>
      </c>
      <c r="K16" s="37">
        <v>2388920.5532914051</v>
      </c>
      <c r="L16" s="37">
        <v>20635</v>
      </c>
      <c r="M16" s="37">
        <v>8067007.5503870267</v>
      </c>
      <c r="N16" s="58">
        <v>26229</v>
      </c>
      <c r="O16" s="42">
        <v>10455928.103678431</v>
      </c>
      <c r="P16" s="36">
        <v>157107</v>
      </c>
      <c r="Q16" s="36">
        <v>32705857.643370397</v>
      </c>
      <c r="R16" s="57">
        <v>0</v>
      </c>
      <c r="S16" s="37">
        <v>0</v>
      </c>
      <c r="T16" s="37">
        <v>29586</v>
      </c>
      <c r="U16" s="37">
        <v>11759888.579238145</v>
      </c>
      <c r="V16" s="37">
        <v>19704</v>
      </c>
      <c r="W16" s="37">
        <v>11176767.352448355</v>
      </c>
      <c r="X16" s="58">
        <v>49290</v>
      </c>
      <c r="Y16" s="42">
        <v>22936655.931686498</v>
      </c>
    </row>
    <row r="17" spans="2:25" x14ac:dyDescent="0.25">
      <c r="B17" s="128"/>
      <c r="C17" s="6" t="s">
        <v>1</v>
      </c>
      <c r="D17" s="36">
        <v>5012</v>
      </c>
      <c r="E17" s="36">
        <v>19256906.737662576</v>
      </c>
      <c r="F17" s="57">
        <v>0</v>
      </c>
      <c r="G17" s="35">
        <v>0</v>
      </c>
      <c r="H17" s="36">
        <v>725</v>
      </c>
      <c r="I17" s="36">
        <v>4217721.3915669667</v>
      </c>
      <c r="J17" s="57">
        <v>301</v>
      </c>
      <c r="K17" s="37">
        <v>997051.60942794709</v>
      </c>
      <c r="L17" s="37">
        <v>467</v>
      </c>
      <c r="M17" s="37">
        <v>1522577.7359862984</v>
      </c>
      <c r="N17" s="58">
        <v>768</v>
      </c>
      <c r="O17" s="42">
        <v>2519629.3454142455</v>
      </c>
      <c r="P17" s="36">
        <v>2261</v>
      </c>
      <c r="Q17" s="36">
        <v>6723375.5694308458</v>
      </c>
      <c r="R17" s="57">
        <v>0</v>
      </c>
      <c r="S17" s="37">
        <v>0</v>
      </c>
      <c r="T17" s="37">
        <v>484</v>
      </c>
      <c r="U17" s="37">
        <v>2145196.0483355545</v>
      </c>
      <c r="V17" s="37">
        <v>774</v>
      </c>
      <c r="W17" s="37">
        <v>3650984.3829149622</v>
      </c>
      <c r="X17" s="58">
        <v>1258</v>
      </c>
      <c r="Y17" s="42">
        <v>5796180.4312505173</v>
      </c>
    </row>
    <row r="18" spans="2:25" x14ac:dyDescent="0.25">
      <c r="B18" s="128"/>
      <c r="C18" s="6" t="s">
        <v>32</v>
      </c>
      <c r="D18" s="36">
        <v>1584</v>
      </c>
      <c r="E18" s="36">
        <v>28378152.696002591</v>
      </c>
      <c r="F18" s="57">
        <v>0</v>
      </c>
      <c r="G18" s="35">
        <v>0</v>
      </c>
      <c r="H18" s="36">
        <v>227</v>
      </c>
      <c r="I18" s="36">
        <v>4607645.7348708417</v>
      </c>
      <c r="J18" s="57">
        <v>160</v>
      </c>
      <c r="K18" s="37">
        <v>4481386.4042343404</v>
      </c>
      <c r="L18" s="37">
        <v>83</v>
      </c>
      <c r="M18" s="37">
        <v>808402.16377367894</v>
      </c>
      <c r="N18" s="58">
        <v>243</v>
      </c>
      <c r="O18" s="42">
        <v>5289788.5680080196</v>
      </c>
      <c r="P18" s="36">
        <v>814</v>
      </c>
      <c r="Q18" s="36">
        <v>13092603.938099004</v>
      </c>
      <c r="R18" s="57">
        <v>0</v>
      </c>
      <c r="S18" s="37">
        <v>0</v>
      </c>
      <c r="T18" s="37">
        <v>113</v>
      </c>
      <c r="U18" s="37">
        <v>2506498.6366560194</v>
      </c>
      <c r="V18" s="37">
        <v>187</v>
      </c>
      <c r="W18" s="37">
        <v>2881615.8183687059</v>
      </c>
      <c r="X18" s="58">
        <v>300</v>
      </c>
      <c r="Y18" s="42">
        <v>5388114.4550247248</v>
      </c>
    </row>
    <row r="19" spans="2:25" x14ac:dyDescent="0.25">
      <c r="B19" s="128"/>
      <c r="C19" s="6" t="s">
        <v>33</v>
      </c>
      <c r="D19" s="36">
        <v>205</v>
      </c>
      <c r="E19" s="36">
        <v>9578176.4988524318</v>
      </c>
      <c r="F19" s="57">
        <v>0</v>
      </c>
      <c r="G19" s="35">
        <v>0</v>
      </c>
      <c r="H19" s="36">
        <v>7</v>
      </c>
      <c r="I19" s="36">
        <v>151349.10885356227</v>
      </c>
      <c r="J19" s="57">
        <v>54</v>
      </c>
      <c r="K19" s="37">
        <v>4538443.5589397801</v>
      </c>
      <c r="L19" s="37">
        <v>9</v>
      </c>
      <c r="M19" s="37">
        <v>193054.10237821066</v>
      </c>
      <c r="N19" s="58">
        <v>63</v>
      </c>
      <c r="O19" s="42">
        <v>4731497.6613179911</v>
      </c>
      <c r="P19" s="36">
        <v>106</v>
      </c>
      <c r="Q19" s="36">
        <v>4159546.327903837</v>
      </c>
      <c r="R19" s="57">
        <v>0</v>
      </c>
      <c r="S19" s="37">
        <v>0</v>
      </c>
      <c r="T19" s="37">
        <v>2</v>
      </c>
      <c r="U19" s="37">
        <v>243834.50711601818</v>
      </c>
      <c r="V19" s="37">
        <v>27</v>
      </c>
      <c r="W19" s="37">
        <v>291948.89366102399</v>
      </c>
      <c r="X19" s="58">
        <v>29</v>
      </c>
      <c r="Y19" s="42">
        <v>535783.40077704214</v>
      </c>
    </row>
    <row r="20" spans="2:25" x14ac:dyDescent="0.25">
      <c r="B20" s="129" t="s">
        <v>22</v>
      </c>
      <c r="C20" s="16" t="s">
        <v>31</v>
      </c>
      <c r="D20" s="39">
        <v>8316</v>
      </c>
      <c r="E20" s="39">
        <v>7392543.2233067323</v>
      </c>
      <c r="F20" s="59">
        <v>1017</v>
      </c>
      <c r="G20" s="38">
        <v>1342845.9667883664</v>
      </c>
      <c r="H20" s="39">
        <v>4</v>
      </c>
      <c r="I20" s="39">
        <v>2400.8584348366016</v>
      </c>
      <c r="J20" s="59">
        <v>74</v>
      </c>
      <c r="K20" s="39">
        <v>49718.749911996347</v>
      </c>
      <c r="L20" s="39">
        <v>6</v>
      </c>
      <c r="M20" s="39">
        <v>5339.0432964227421</v>
      </c>
      <c r="N20" s="60">
        <v>80</v>
      </c>
      <c r="O20" s="43">
        <v>55057.793208419091</v>
      </c>
      <c r="P20" s="39">
        <v>2921</v>
      </c>
      <c r="Q20" s="39">
        <v>2804541.6146515002</v>
      </c>
      <c r="R20" s="59">
        <v>529</v>
      </c>
      <c r="S20" s="39">
        <v>304836.35967444314</v>
      </c>
      <c r="T20" s="39">
        <v>99</v>
      </c>
      <c r="U20" s="39">
        <v>135708.07538676102</v>
      </c>
      <c r="V20" s="39">
        <v>3666</v>
      </c>
      <c r="W20" s="39">
        <v>2747152.5551624056</v>
      </c>
      <c r="X20" s="60">
        <v>4294</v>
      </c>
      <c r="Y20" s="43">
        <v>3187696.9902236098</v>
      </c>
    </row>
    <row r="21" spans="2:25" x14ac:dyDescent="0.25">
      <c r="B21" s="130"/>
      <c r="C21" s="33" t="s">
        <v>1</v>
      </c>
      <c r="D21" s="37">
        <v>1740</v>
      </c>
      <c r="E21" s="37">
        <v>11600460.283376908</v>
      </c>
      <c r="F21" s="57">
        <v>232</v>
      </c>
      <c r="G21" s="35">
        <v>2144817.9363289718</v>
      </c>
      <c r="H21" s="37">
        <v>1</v>
      </c>
      <c r="I21" s="37">
        <v>4327.5390470054544</v>
      </c>
      <c r="J21" s="57">
        <v>15</v>
      </c>
      <c r="K21" s="37">
        <v>55524.228976399907</v>
      </c>
      <c r="L21" s="37">
        <v>0</v>
      </c>
      <c r="M21" s="37">
        <v>0</v>
      </c>
      <c r="N21" s="58">
        <v>15</v>
      </c>
      <c r="O21" s="42">
        <v>55524.228976399907</v>
      </c>
      <c r="P21" s="37">
        <v>1150</v>
      </c>
      <c r="Q21" s="37">
        <v>6503049.9594925633</v>
      </c>
      <c r="R21" s="57">
        <v>25</v>
      </c>
      <c r="S21" s="37">
        <v>209575.74427049007</v>
      </c>
      <c r="T21" s="37">
        <v>29</v>
      </c>
      <c r="U21" s="37">
        <v>282496.20802998549</v>
      </c>
      <c r="V21" s="37">
        <v>288</v>
      </c>
      <c r="W21" s="37">
        <v>2400668.6672314927</v>
      </c>
      <c r="X21" s="58">
        <v>342</v>
      </c>
      <c r="Y21" s="42">
        <v>2892740.6195319681</v>
      </c>
    </row>
    <row r="22" spans="2:25" x14ac:dyDescent="0.25">
      <c r="B22" s="130"/>
      <c r="C22" s="33" t="s">
        <v>32</v>
      </c>
      <c r="D22" s="37">
        <v>884</v>
      </c>
      <c r="E22" s="37">
        <v>14182549.817862492</v>
      </c>
      <c r="F22" s="57">
        <v>81</v>
      </c>
      <c r="G22" s="35">
        <v>1714019.213472303</v>
      </c>
      <c r="H22" s="37">
        <v>0</v>
      </c>
      <c r="I22" s="37">
        <v>0</v>
      </c>
      <c r="J22" s="57">
        <v>5</v>
      </c>
      <c r="K22" s="37">
        <v>42992.454833091848</v>
      </c>
      <c r="L22" s="37">
        <v>1</v>
      </c>
      <c r="M22" s="37">
        <v>15454.299746789884</v>
      </c>
      <c r="N22" s="58">
        <v>6</v>
      </c>
      <c r="O22" s="42">
        <v>58446.75457988173</v>
      </c>
      <c r="P22" s="37">
        <v>693</v>
      </c>
      <c r="Q22" s="37">
        <v>9900652.8778825272</v>
      </c>
      <c r="R22" s="57">
        <v>1</v>
      </c>
      <c r="S22" s="37">
        <v>17171.44416309987</v>
      </c>
      <c r="T22" s="37">
        <v>62</v>
      </c>
      <c r="U22" s="37">
        <v>1682040.764149871</v>
      </c>
      <c r="V22" s="37">
        <v>41</v>
      </c>
      <c r="W22" s="37">
        <v>810218.76361480879</v>
      </c>
      <c r="X22" s="58">
        <v>104</v>
      </c>
      <c r="Y22" s="42">
        <v>2509430.9719277797</v>
      </c>
    </row>
    <row r="23" spans="2:25" x14ac:dyDescent="0.25">
      <c r="B23" s="131"/>
      <c r="C23" s="17" t="s">
        <v>33</v>
      </c>
      <c r="D23" s="41">
        <v>112</v>
      </c>
      <c r="E23" s="41">
        <v>3930607.5838026577</v>
      </c>
      <c r="F23" s="61">
        <v>13</v>
      </c>
      <c r="G23" s="40">
        <v>523729.04697454604</v>
      </c>
      <c r="H23" s="41">
        <v>0</v>
      </c>
      <c r="I23" s="41">
        <v>0</v>
      </c>
      <c r="J23" s="61">
        <v>1</v>
      </c>
      <c r="K23" s="41">
        <v>25757.166244649809</v>
      </c>
      <c r="L23" s="41">
        <v>0</v>
      </c>
      <c r="M23" s="41">
        <v>0</v>
      </c>
      <c r="N23" s="62">
        <v>1</v>
      </c>
      <c r="O23" s="44">
        <v>25757.166244649809</v>
      </c>
      <c r="P23" s="41">
        <v>83</v>
      </c>
      <c r="Q23" s="41">
        <v>2668283.3007362084</v>
      </c>
      <c r="R23" s="61">
        <v>1</v>
      </c>
      <c r="S23" s="41">
        <v>34342.88832619974</v>
      </c>
      <c r="T23" s="41">
        <v>10</v>
      </c>
      <c r="U23" s="41">
        <v>625263.70461544383</v>
      </c>
      <c r="V23" s="41">
        <v>4</v>
      </c>
      <c r="W23" s="41">
        <v>53231.476905609597</v>
      </c>
      <c r="X23" s="62">
        <v>15</v>
      </c>
      <c r="Y23" s="44">
        <v>712838.06984725315</v>
      </c>
    </row>
    <row r="24" spans="2:25" x14ac:dyDescent="0.25">
      <c r="B24" s="128" t="s">
        <v>23</v>
      </c>
      <c r="C24" s="6" t="s">
        <v>31</v>
      </c>
      <c r="D24" s="36">
        <v>25628</v>
      </c>
      <c r="E24" s="36">
        <v>18370405.082678787</v>
      </c>
      <c r="F24" s="57">
        <v>0</v>
      </c>
      <c r="G24" s="35">
        <v>0</v>
      </c>
      <c r="H24" s="36">
        <v>1887</v>
      </c>
      <c r="I24" s="36">
        <v>267332.93472687615</v>
      </c>
      <c r="J24" s="57">
        <v>5295</v>
      </c>
      <c r="K24" s="37">
        <v>3029372.2827134039</v>
      </c>
      <c r="L24" s="37">
        <v>0</v>
      </c>
      <c r="M24" s="37">
        <v>0</v>
      </c>
      <c r="N24" s="58">
        <v>5295</v>
      </c>
      <c r="O24" s="42">
        <v>3029372.2827134039</v>
      </c>
      <c r="P24" s="36">
        <v>16991</v>
      </c>
      <c r="Q24" s="36">
        <v>14898426.702900704</v>
      </c>
      <c r="R24" s="57">
        <v>0</v>
      </c>
      <c r="S24" s="37">
        <v>0</v>
      </c>
      <c r="T24" s="37">
        <v>392</v>
      </c>
      <c r="U24" s="37">
        <v>40836.822719606454</v>
      </c>
      <c r="V24" s="37">
        <v>1063</v>
      </c>
      <c r="W24" s="37">
        <v>134436.33961819636</v>
      </c>
      <c r="X24" s="58">
        <v>1455</v>
      </c>
      <c r="Y24" s="42">
        <v>175273.16233780282</v>
      </c>
    </row>
    <row r="25" spans="2:25" x14ac:dyDescent="0.25">
      <c r="B25" s="128"/>
      <c r="C25" s="6" t="s">
        <v>1</v>
      </c>
      <c r="D25" s="36">
        <v>4572</v>
      </c>
      <c r="E25" s="36">
        <v>21761139.685886204</v>
      </c>
      <c r="F25" s="57">
        <v>0</v>
      </c>
      <c r="G25" s="35">
        <v>0</v>
      </c>
      <c r="H25" s="36">
        <v>121</v>
      </c>
      <c r="I25" s="36">
        <v>445022.01811862102</v>
      </c>
      <c r="J25" s="57">
        <v>922</v>
      </c>
      <c r="K25" s="37">
        <v>3997932.6734118387</v>
      </c>
      <c r="L25" s="37">
        <v>0</v>
      </c>
      <c r="M25" s="37">
        <v>0</v>
      </c>
      <c r="N25" s="58">
        <v>922</v>
      </c>
      <c r="O25" s="42">
        <v>3997932.6734118387</v>
      </c>
      <c r="P25" s="36">
        <v>3259</v>
      </c>
      <c r="Q25" s="36">
        <v>16657651.577763803</v>
      </c>
      <c r="R25" s="57">
        <v>0</v>
      </c>
      <c r="S25" s="37">
        <v>0</v>
      </c>
      <c r="T25" s="37">
        <v>129</v>
      </c>
      <c r="U25" s="37">
        <v>70671.262386191956</v>
      </c>
      <c r="V25" s="37">
        <v>141</v>
      </c>
      <c r="W25" s="37">
        <v>589862.15420575032</v>
      </c>
      <c r="X25" s="58">
        <v>270</v>
      </c>
      <c r="Y25" s="42">
        <v>660533.41659194231</v>
      </c>
    </row>
    <row r="26" spans="2:25" x14ac:dyDescent="0.25">
      <c r="B26" s="128"/>
      <c r="C26" s="6" t="s">
        <v>32</v>
      </c>
      <c r="D26" s="36">
        <v>1817</v>
      </c>
      <c r="E26" s="36">
        <v>33026408.491931655</v>
      </c>
      <c r="F26" s="57">
        <v>0</v>
      </c>
      <c r="G26" s="35">
        <v>0</v>
      </c>
      <c r="H26" s="36">
        <v>80</v>
      </c>
      <c r="I26" s="36">
        <v>2336734.698783678</v>
      </c>
      <c r="J26" s="57">
        <v>227</v>
      </c>
      <c r="K26" s="37">
        <v>3265334.7157834074</v>
      </c>
      <c r="L26" s="37">
        <v>0</v>
      </c>
      <c r="M26" s="37">
        <v>0</v>
      </c>
      <c r="N26" s="58">
        <v>227</v>
      </c>
      <c r="O26" s="42">
        <v>3265334.7157834074</v>
      </c>
      <c r="P26" s="36">
        <v>1400</v>
      </c>
      <c r="Q26" s="36">
        <v>25068269.598267194</v>
      </c>
      <c r="R26" s="57">
        <v>0</v>
      </c>
      <c r="S26" s="37">
        <v>0</v>
      </c>
      <c r="T26" s="37">
        <v>20</v>
      </c>
      <c r="U26" s="37">
        <v>230097.35212896715</v>
      </c>
      <c r="V26" s="37">
        <v>90</v>
      </c>
      <c r="W26" s="37">
        <v>2125972.1269684057</v>
      </c>
      <c r="X26" s="58">
        <v>110</v>
      </c>
      <c r="Y26" s="42">
        <v>2356069.4790973729</v>
      </c>
    </row>
    <row r="27" spans="2:25" x14ac:dyDescent="0.25">
      <c r="B27" s="128"/>
      <c r="C27" s="6" t="s">
        <v>33</v>
      </c>
      <c r="D27" s="36">
        <v>210</v>
      </c>
      <c r="E27" s="36">
        <v>10628980.686830292</v>
      </c>
      <c r="F27" s="57">
        <v>0</v>
      </c>
      <c r="G27" s="35">
        <v>0</v>
      </c>
      <c r="H27" s="36">
        <v>10</v>
      </c>
      <c r="I27" s="36">
        <v>551100.32900487015</v>
      </c>
      <c r="J27" s="57">
        <v>13</v>
      </c>
      <c r="K27" s="37">
        <v>670775.26024182199</v>
      </c>
      <c r="L27" s="37">
        <v>0</v>
      </c>
      <c r="M27" s="37">
        <v>0</v>
      </c>
      <c r="N27" s="58">
        <v>13</v>
      </c>
      <c r="O27" s="42">
        <v>670775.26024182199</v>
      </c>
      <c r="P27" s="36">
        <v>165</v>
      </c>
      <c r="Q27" s="36">
        <v>7801939.1029500198</v>
      </c>
      <c r="R27" s="57">
        <v>0</v>
      </c>
      <c r="S27" s="37">
        <v>0</v>
      </c>
      <c r="T27" s="37">
        <v>9</v>
      </c>
      <c r="U27" s="37">
        <v>919839.92092893389</v>
      </c>
      <c r="V27" s="37">
        <v>13</v>
      </c>
      <c r="W27" s="37">
        <v>685326.07370464632</v>
      </c>
      <c r="X27" s="58">
        <v>22</v>
      </c>
      <c r="Y27" s="42">
        <v>1605165.9946335803</v>
      </c>
    </row>
    <row r="28" spans="2:25" x14ac:dyDescent="0.25">
      <c r="B28" s="129" t="s">
        <v>24</v>
      </c>
      <c r="C28" s="16" t="s">
        <v>31</v>
      </c>
      <c r="D28" s="39">
        <v>340</v>
      </c>
      <c r="E28" s="39">
        <v>292773.5990419708</v>
      </c>
      <c r="F28" s="59">
        <v>2</v>
      </c>
      <c r="G28" s="38">
        <v>2232.2877412029834</v>
      </c>
      <c r="H28" s="39">
        <v>19</v>
      </c>
      <c r="I28" s="39">
        <v>11051.129348711163</v>
      </c>
      <c r="J28" s="59">
        <v>42</v>
      </c>
      <c r="K28" s="39">
        <v>28218.836971218254</v>
      </c>
      <c r="L28" s="39">
        <v>0</v>
      </c>
      <c r="M28" s="39">
        <v>0</v>
      </c>
      <c r="N28" s="60">
        <v>42</v>
      </c>
      <c r="O28" s="43">
        <v>28218.836971218254</v>
      </c>
      <c r="P28" s="39">
        <v>234</v>
      </c>
      <c r="Q28" s="39">
        <v>209535.87519931752</v>
      </c>
      <c r="R28" s="59">
        <v>0</v>
      </c>
      <c r="S28" s="39">
        <v>0</v>
      </c>
      <c r="T28" s="39">
        <v>0</v>
      </c>
      <c r="U28" s="39">
        <v>0</v>
      </c>
      <c r="V28" s="39">
        <v>43</v>
      </c>
      <c r="W28" s="39">
        <v>41735.469781520849</v>
      </c>
      <c r="X28" s="60">
        <v>43</v>
      </c>
      <c r="Y28" s="43">
        <v>41735.469781520849</v>
      </c>
    </row>
    <row r="29" spans="2:25" x14ac:dyDescent="0.25">
      <c r="B29" s="130"/>
      <c r="C29" s="33" t="s">
        <v>1</v>
      </c>
      <c r="D29" s="37">
        <v>183</v>
      </c>
      <c r="E29" s="37">
        <v>751644.76677916246</v>
      </c>
      <c r="F29" s="57">
        <v>0</v>
      </c>
      <c r="G29" s="35">
        <v>0</v>
      </c>
      <c r="H29" s="37">
        <v>7</v>
      </c>
      <c r="I29" s="37">
        <v>40524.608224915697</v>
      </c>
      <c r="J29" s="57">
        <v>18</v>
      </c>
      <c r="K29" s="37">
        <v>98298.928055426673</v>
      </c>
      <c r="L29" s="37">
        <v>0</v>
      </c>
      <c r="M29" s="37">
        <v>0</v>
      </c>
      <c r="N29" s="58">
        <v>18</v>
      </c>
      <c r="O29" s="42">
        <v>98298.928055426673</v>
      </c>
      <c r="P29" s="37">
        <v>146</v>
      </c>
      <c r="Q29" s="37">
        <v>561890.72711106588</v>
      </c>
      <c r="R29" s="57">
        <v>0</v>
      </c>
      <c r="S29" s="37">
        <v>0</v>
      </c>
      <c r="T29" s="37">
        <v>0</v>
      </c>
      <c r="U29" s="37">
        <v>0</v>
      </c>
      <c r="V29" s="37">
        <v>12</v>
      </c>
      <c r="W29" s="37">
        <v>50930.503387754216</v>
      </c>
      <c r="X29" s="58">
        <v>12</v>
      </c>
      <c r="Y29" s="42">
        <v>50930.503387754216</v>
      </c>
    </row>
    <row r="30" spans="2:25" x14ac:dyDescent="0.25">
      <c r="B30" s="130"/>
      <c r="C30" s="33" t="s">
        <v>32</v>
      </c>
      <c r="D30" s="37">
        <v>149</v>
      </c>
      <c r="E30" s="37">
        <v>1586071.4792271887</v>
      </c>
      <c r="F30" s="57">
        <v>0</v>
      </c>
      <c r="G30" s="35">
        <v>0</v>
      </c>
      <c r="H30" s="37">
        <v>5</v>
      </c>
      <c r="I30" s="37">
        <v>48080.043656679642</v>
      </c>
      <c r="J30" s="57">
        <v>26</v>
      </c>
      <c r="K30" s="37">
        <v>292738.78009252658</v>
      </c>
      <c r="L30" s="37">
        <v>0</v>
      </c>
      <c r="M30" s="37">
        <v>0</v>
      </c>
      <c r="N30" s="58">
        <v>26</v>
      </c>
      <c r="O30" s="42">
        <v>292738.78009252658</v>
      </c>
      <c r="P30" s="37">
        <v>111</v>
      </c>
      <c r="Q30" s="37">
        <v>1216748.0581672369</v>
      </c>
      <c r="R30" s="57">
        <v>0</v>
      </c>
      <c r="S30" s="37">
        <v>0</v>
      </c>
      <c r="T30" s="37">
        <v>0</v>
      </c>
      <c r="U30" s="37">
        <v>0</v>
      </c>
      <c r="V30" s="37">
        <v>7</v>
      </c>
      <c r="W30" s="37">
        <v>28504.597310745787</v>
      </c>
      <c r="X30" s="58">
        <v>7</v>
      </c>
      <c r="Y30" s="42">
        <v>28504.597310745787</v>
      </c>
    </row>
    <row r="31" spans="2:25" x14ac:dyDescent="0.25">
      <c r="B31" s="131"/>
      <c r="C31" s="17" t="s">
        <v>33</v>
      </c>
      <c r="D31" s="41">
        <v>27</v>
      </c>
      <c r="E31" s="41">
        <v>603535.94378206553</v>
      </c>
      <c r="F31" s="61">
        <v>0</v>
      </c>
      <c r="G31" s="40">
        <v>0</v>
      </c>
      <c r="H31" s="41">
        <v>2</v>
      </c>
      <c r="I31" s="41">
        <v>37777.177158819715</v>
      </c>
      <c r="J31" s="61">
        <v>6</v>
      </c>
      <c r="K31" s="41">
        <v>115735.53365929313</v>
      </c>
      <c r="L31" s="41">
        <v>0</v>
      </c>
      <c r="M31" s="41">
        <v>0</v>
      </c>
      <c r="N31" s="62">
        <v>6</v>
      </c>
      <c r="O31" s="44">
        <v>115735.53365929313</v>
      </c>
      <c r="P31" s="41">
        <v>17</v>
      </c>
      <c r="Q31" s="41">
        <v>424266.06671930285</v>
      </c>
      <c r="R31" s="61">
        <v>0</v>
      </c>
      <c r="S31" s="41">
        <v>0</v>
      </c>
      <c r="T31" s="41">
        <v>0</v>
      </c>
      <c r="U31" s="41">
        <v>0</v>
      </c>
      <c r="V31" s="41">
        <v>2</v>
      </c>
      <c r="W31" s="41">
        <v>25757.166244649809</v>
      </c>
      <c r="X31" s="62">
        <v>2</v>
      </c>
      <c r="Y31" s="44">
        <v>25757.166244649809</v>
      </c>
    </row>
    <row r="32" spans="2:25" x14ac:dyDescent="0.25">
      <c r="B32" s="128" t="s">
        <v>25</v>
      </c>
      <c r="C32" s="6" t="s">
        <v>31</v>
      </c>
      <c r="D32" s="36">
        <v>51226</v>
      </c>
      <c r="E32" s="36">
        <v>30832784.145811662</v>
      </c>
      <c r="F32" s="57">
        <v>0</v>
      </c>
      <c r="G32" s="35">
        <v>0</v>
      </c>
      <c r="H32" s="36">
        <v>0</v>
      </c>
      <c r="I32" s="36">
        <v>0</v>
      </c>
      <c r="J32" s="57">
        <v>8894</v>
      </c>
      <c r="K32" s="37">
        <v>4833062.4509626478</v>
      </c>
      <c r="L32" s="37">
        <v>617</v>
      </c>
      <c r="M32" s="37">
        <v>427685.90595337405</v>
      </c>
      <c r="N32" s="58">
        <v>9511</v>
      </c>
      <c r="O32" s="42">
        <v>5260748.3569160225</v>
      </c>
      <c r="P32" s="36">
        <v>32924</v>
      </c>
      <c r="Q32" s="36">
        <v>22497038.171296146</v>
      </c>
      <c r="R32" s="57">
        <v>0</v>
      </c>
      <c r="S32" s="37">
        <v>0</v>
      </c>
      <c r="T32" s="37">
        <v>2018</v>
      </c>
      <c r="U32" s="37">
        <v>0</v>
      </c>
      <c r="V32" s="37">
        <v>6773</v>
      </c>
      <c r="W32" s="37">
        <v>3074997.6175994938</v>
      </c>
      <c r="X32" s="58">
        <v>8791</v>
      </c>
      <c r="Y32" s="42">
        <v>3074997.6175994938</v>
      </c>
    </row>
    <row r="33" spans="2:25" x14ac:dyDescent="0.25">
      <c r="B33" s="128"/>
      <c r="C33" s="6" t="s">
        <v>1</v>
      </c>
      <c r="D33" s="36">
        <v>8324</v>
      </c>
      <c r="E33" s="36">
        <v>31619928.058483191</v>
      </c>
      <c r="F33" s="57">
        <v>0</v>
      </c>
      <c r="G33" s="35">
        <v>0</v>
      </c>
      <c r="H33" s="36">
        <v>0</v>
      </c>
      <c r="I33" s="36">
        <v>0</v>
      </c>
      <c r="J33" s="57">
        <v>1103</v>
      </c>
      <c r="K33" s="37">
        <v>4969431.807215509</v>
      </c>
      <c r="L33" s="37">
        <v>175</v>
      </c>
      <c r="M33" s="37">
        <v>733343.02947547077</v>
      </c>
      <c r="N33" s="58">
        <v>1278</v>
      </c>
      <c r="O33" s="42">
        <v>5702774.83669098</v>
      </c>
      <c r="P33" s="36">
        <v>5465</v>
      </c>
      <c r="Q33" s="36">
        <v>22473927.899509963</v>
      </c>
      <c r="R33" s="57">
        <v>0</v>
      </c>
      <c r="S33" s="37">
        <v>0</v>
      </c>
      <c r="T33" s="37">
        <v>644</v>
      </c>
      <c r="U33" s="37">
        <v>0</v>
      </c>
      <c r="V33" s="37">
        <v>937</v>
      </c>
      <c r="W33" s="37">
        <v>3443225.3222822496</v>
      </c>
      <c r="X33" s="58">
        <v>1581</v>
      </c>
      <c r="Y33" s="42">
        <v>3443225.3222822496</v>
      </c>
    </row>
    <row r="34" spans="2:25" x14ac:dyDescent="0.25">
      <c r="B34" s="128"/>
      <c r="C34" s="6" t="s">
        <v>32</v>
      </c>
      <c r="D34" s="36">
        <v>2378</v>
      </c>
      <c r="E34" s="36">
        <v>28609592.291223571</v>
      </c>
      <c r="F34" s="57">
        <v>0</v>
      </c>
      <c r="G34" s="35">
        <v>0</v>
      </c>
      <c r="H34" s="36">
        <v>0</v>
      </c>
      <c r="I34" s="36">
        <v>0</v>
      </c>
      <c r="J34" s="57">
        <v>154</v>
      </c>
      <c r="K34" s="37">
        <v>1750453.7897548983</v>
      </c>
      <c r="L34" s="37">
        <v>36</v>
      </c>
      <c r="M34" s="37">
        <v>574536.91190808744</v>
      </c>
      <c r="N34" s="58">
        <v>190</v>
      </c>
      <c r="O34" s="42">
        <v>2324990.7016629856</v>
      </c>
      <c r="P34" s="36">
        <v>1736</v>
      </c>
      <c r="Q34" s="36">
        <v>22329632.007812321</v>
      </c>
      <c r="R34" s="57">
        <v>0</v>
      </c>
      <c r="S34" s="37">
        <v>0</v>
      </c>
      <c r="T34" s="37">
        <v>223</v>
      </c>
      <c r="U34" s="37">
        <v>0</v>
      </c>
      <c r="V34" s="37">
        <v>229</v>
      </c>
      <c r="W34" s="37">
        <v>3954969.5817482658</v>
      </c>
      <c r="X34" s="58">
        <v>452</v>
      </c>
      <c r="Y34" s="42">
        <v>3954969.5817482658</v>
      </c>
    </row>
    <row r="35" spans="2:25" x14ac:dyDescent="0.25">
      <c r="B35" s="128"/>
      <c r="C35" s="6" t="s">
        <v>33</v>
      </c>
      <c r="D35" s="36">
        <v>331</v>
      </c>
      <c r="E35" s="36">
        <v>5462892.4792165421</v>
      </c>
      <c r="F35" s="57">
        <v>0</v>
      </c>
      <c r="G35" s="35">
        <v>0</v>
      </c>
      <c r="H35" s="36">
        <v>0</v>
      </c>
      <c r="I35" s="36">
        <v>0</v>
      </c>
      <c r="J35" s="57">
        <v>2</v>
      </c>
      <c r="K35" s="37">
        <v>84711.954175597246</v>
      </c>
      <c r="L35" s="37">
        <v>1</v>
      </c>
      <c r="M35" s="37">
        <v>68685.77665239948</v>
      </c>
      <c r="N35" s="58">
        <v>3</v>
      </c>
      <c r="O35" s="42">
        <v>153397.73082799674</v>
      </c>
      <c r="P35" s="36">
        <v>125</v>
      </c>
      <c r="Q35" s="36">
        <v>4111223.4565704986</v>
      </c>
      <c r="R35" s="57">
        <v>0</v>
      </c>
      <c r="S35" s="37">
        <v>0</v>
      </c>
      <c r="T35" s="37">
        <v>183</v>
      </c>
      <c r="U35" s="37">
        <v>0</v>
      </c>
      <c r="V35" s="37">
        <v>20</v>
      </c>
      <c r="W35" s="37">
        <v>1198271.2918180472</v>
      </c>
      <c r="X35" s="58">
        <v>203</v>
      </c>
      <c r="Y35" s="42">
        <v>1198271.2918180472</v>
      </c>
    </row>
    <row r="36" spans="2:25" x14ac:dyDescent="0.25">
      <c r="B36" s="129" t="s">
        <v>26</v>
      </c>
      <c r="C36" s="16" t="s">
        <v>31</v>
      </c>
      <c r="D36" s="39">
        <v>11723</v>
      </c>
      <c r="E36" s="39">
        <v>9725777.2762380522</v>
      </c>
      <c r="F36" s="59">
        <v>0</v>
      </c>
      <c r="G36" s="38">
        <v>0</v>
      </c>
      <c r="H36" s="39">
        <v>119</v>
      </c>
      <c r="I36" s="39">
        <v>94186.564031800139</v>
      </c>
      <c r="J36" s="59">
        <v>1533</v>
      </c>
      <c r="K36" s="39">
        <v>995207.74298194493</v>
      </c>
      <c r="L36" s="39">
        <v>0</v>
      </c>
      <c r="M36" s="39">
        <v>0</v>
      </c>
      <c r="N36" s="60">
        <v>1533</v>
      </c>
      <c r="O36" s="43">
        <v>995207.74298194493</v>
      </c>
      <c r="P36" s="39">
        <v>7107</v>
      </c>
      <c r="Q36" s="39">
        <v>5613323.7493092781</v>
      </c>
      <c r="R36" s="59">
        <v>0</v>
      </c>
      <c r="S36" s="39">
        <v>0</v>
      </c>
      <c r="T36" s="39">
        <v>518</v>
      </c>
      <c r="U36" s="39">
        <v>524805.49218338693</v>
      </c>
      <c r="V36" s="39">
        <v>2446</v>
      </c>
      <c r="W36" s="39">
        <v>2498253.7277316418</v>
      </c>
      <c r="X36" s="60">
        <v>2964</v>
      </c>
      <c r="Y36" s="43">
        <v>3023059.2199150287</v>
      </c>
    </row>
    <row r="37" spans="2:25" x14ac:dyDescent="0.25">
      <c r="B37" s="130"/>
      <c r="C37" s="33" t="s">
        <v>1</v>
      </c>
      <c r="D37" s="37">
        <v>3000</v>
      </c>
      <c r="E37" s="37">
        <v>10978697.807034865</v>
      </c>
      <c r="F37" s="57">
        <v>0</v>
      </c>
      <c r="G37" s="35">
        <v>0</v>
      </c>
      <c r="H37" s="37">
        <v>28</v>
      </c>
      <c r="I37" s="37">
        <v>102730.60301647325</v>
      </c>
      <c r="J37" s="57">
        <v>345</v>
      </c>
      <c r="K37" s="37">
        <v>1202563.4795664966</v>
      </c>
      <c r="L37" s="37">
        <v>0</v>
      </c>
      <c r="M37" s="37">
        <v>0</v>
      </c>
      <c r="N37" s="58">
        <v>345</v>
      </c>
      <c r="O37" s="42">
        <v>1202563.4795664966</v>
      </c>
      <c r="P37" s="37">
        <v>2162</v>
      </c>
      <c r="Q37" s="37">
        <v>7643930.331261198</v>
      </c>
      <c r="R37" s="57">
        <v>0</v>
      </c>
      <c r="S37" s="37">
        <v>0</v>
      </c>
      <c r="T37" s="37">
        <v>90</v>
      </c>
      <c r="U37" s="37">
        <v>410353.97623678186</v>
      </c>
      <c r="V37" s="37">
        <v>375</v>
      </c>
      <c r="W37" s="37">
        <v>1619119.4169539162</v>
      </c>
      <c r="X37" s="58">
        <v>465</v>
      </c>
      <c r="Y37" s="42">
        <v>2029473.3931906982</v>
      </c>
    </row>
    <row r="38" spans="2:25" x14ac:dyDescent="0.25">
      <c r="B38" s="130"/>
      <c r="C38" s="33" t="s">
        <v>32</v>
      </c>
      <c r="D38" s="37">
        <v>1352</v>
      </c>
      <c r="E38" s="37">
        <v>17154424.763042655</v>
      </c>
      <c r="F38" s="57">
        <v>0</v>
      </c>
      <c r="G38" s="35">
        <v>0</v>
      </c>
      <c r="H38" s="37">
        <v>11</v>
      </c>
      <c r="I38" s="37">
        <v>79778.529581762006</v>
      </c>
      <c r="J38" s="57">
        <v>161</v>
      </c>
      <c r="K38" s="37">
        <v>2154113.1321023237</v>
      </c>
      <c r="L38" s="37">
        <v>0</v>
      </c>
      <c r="M38" s="37">
        <v>0</v>
      </c>
      <c r="N38" s="58">
        <v>161</v>
      </c>
      <c r="O38" s="42">
        <v>2154113.1321023237</v>
      </c>
      <c r="P38" s="37">
        <v>1008</v>
      </c>
      <c r="Q38" s="37">
        <v>11804089.170416623</v>
      </c>
      <c r="R38" s="57">
        <v>0</v>
      </c>
      <c r="S38" s="37">
        <v>0</v>
      </c>
      <c r="T38" s="37">
        <v>17</v>
      </c>
      <c r="U38" s="37">
        <v>214769.38867254776</v>
      </c>
      <c r="V38" s="37">
        <v>155</v>
      </c>
      <c r="W38" s="37">
        <v>2901674.5422693985</v>
      </c>
      <c r="X38" s="58">
        <v>172</v>
      </c>
      <c r="Y38" s="42">
        <v>3116443.9309419463</v>
      </c>
    </row>
    <row r="39" spans="2:25" x14ac:dyDescent="0.25">
      <c r="B39" s="131"/>
      <c r="C39" s="17" t="s">
        <v>33</v>
      </c>
      <c r="D39" s="41">
        <v>96</v>
      </c>
      <c r="E39" s="41">
        <v>4060946.5743827466</v>
      </c>
      <c r="F39" s="61">
        <v>0</v>
      </c>
      <c r="G39" s="40">
        <v>0</v>
      </c>
      <c r="H39" s="41">
        <v>1</v>
      </c>
      <c r="I39" s="41">
        <v>24040.021828339821</v>
      </c>
      <c r="J39" s="61">
        <v>11</v>
      </c>
      <c r="K39" s="41">
        <v>233400.53664197298</v>
      </c>
      <c r="L39" s="41">
        <v>0</v>
      </c>
      <c r="M39" s="41">
        <v>0</v>
      </c>
      <c r="N39" s="62">
        <v>11</v>
      </c>
      <c r="O39" s="44">
        <v>233400.53664197298</v>
      </c>
      <c r="P39" s="41">
        <v>61</v>
      </c>
      <c r="Q39" s="41">
        <v>2622715.8684749799</v>
      </c>
      <c r="R39" s="61">
        <v>0</v>
      </c>
      <c r="S39" s="41">
        <v>0</v>
      </c>
      <c r="T39" s="41">
        <v>1</v>
      </c>
      <c r="U39" s="41">
        <v>20605.732995719845</v>
      </c>
      <c r="V39" s="41">
        <v>22</v>
      </c>
      <c r="W39" s="41">
        <v>1160184.4144417341</v>
      </c>
      <c r="X39" s="62">
        <v>23</v>
      </c>
      <c r="Y39" s="44">
        <v>1180790.1474374537</v>
      </c>
    </row>
    <row r="40" spans="2:25" x14ac:dyDescent="0.25">
      <c r="B40" s="128" t="s">
        <v>27</v>
      </c>
      <c r="C40" s="6" t="s">
        <v>31</v>
      </c>
      <c r="D40" s="36">
        <v>603</v>
      </c>
      <c r="E40" s="36">
        <v>839290.40054454084</v>
      </c>
      <c r="F40" s="57">
        <v>1</v>
      </c>
      <c r="G40" s="35">
        <v>343.42888326199744</v>
      </c>
      <c r="H40" s="36">
        <v>15</v>
      </c>
      <c r="I40" s="36">
        <v>25590.568240864533</v>
      </c>
      <c r="J40" s="57">
        <v>36</v>
      </c>
      <c r="K40" s="37">
        <v>18231.356224700023</v>
      </c>
      <c r="L40" s="37">
        <v>50</v>
      </c>
      <c r="M40" s="37">
        <v>61651.822765969358</v>
      </c>
      <c r="N40" s="58">
        <v>86</v>
      </c>
      <c r="O40" s="42">
        <v>79883.178990669374</v>
      </c>
      <c r="P40" s="36">
        <v>125</v>
      </c>
      <c r="Q40" s="36">
        <v>91305.809133903269</v>
      </c>
      <c r="R40" s="57">
        <v>43</v>
      </c>
      <c r="S40" s="37">
        <v>109065.0622585051</v>
      </c>
      <c r="T40" s="37">
        <v>22</v>
      </c>
      <c r="U40" s="37">
        <v>49120.57818999928</v>
      </c>
      <c r="V40" s="37">
        <v>311</v>
      </c>
      <c r="W40" s="37">
        <v>483981.77484733728</v>
      </c>
      <c r="X40" s="58">
        <v>376</v>
      </c>
      <c r="Y40" s="42">
        <v>642167.41529584164</v>
      </c>
    </row>
    <row r="41" spans="2:25" x14ac:dyDescent="0.25">
      <c r="B41" s="128"/>
      <c r="C41" s="6" t="s">
        <v>1</v>
      </c>
      <c r="D41" s="36">
        <v>470</v>
      </c>
      <c r="E41" s="36">
        <v>1644323.6268081961</v>
      </c>
      <c r="F41" s="57">
        <v>1</v>
      </c>
      <c r="G41" s="35">
        <v>5151.4332489299613</v>
      </c>
      <c r="H41" s="36">
        <v>4</v>
      </c>
      <c r="I41" s="36">
        <v>4979.7188072989629</v>
      </c>
      <c r="J41" s="57">
        <v>12</v>
      </c>
      <c r="K41" s="37">
        <v>36978.426553097022</v>
      </c>
      <c r="L41" s="37">
        <v>61</v>
      </c>
      <c r="M41" s="37">
        <v>228789.30160645727</v>
      </c>
      <c r="N41" s="58">
        <v>73</v>
      </c>
      <c r="O41" s="42">
        <v>265767.7281595543</v>
      </c>
      <c r="P41" s="36">
        <v>163</v>
      </c>
      <c r="Q41" s="36">
        <v>490130.39482988423</v>
      </c>
      <c r="R41" s="57">
        <v>25</v>
      </c>
      <c r="S41" s="37">
        <v>102882.99913696322</v>
      </c>
      <c r="T41" s="37">
        <v>14</v>
      </c>
      <c r="U41" s="37">
        <v>73437.006248001679</v>
      </c>
      <c r="V41" s="37">
        <v>190</v>
      </c>
      <c r="W41" s="37">
        <v>701974.34637756366</v>
      </c>
      <c r="X41" s="58">
        <v>229</v>
      </c>
      <c r="Y41" s="42">
        <v>878294.35176252853</v>
      </c>
    </row>
    <row r="42" spans="2:25" x14ac:dyDescent="0.25">
      <c r="B42" s="128"/>
      <c r="C42" s="6" t="s">
        <v>32</v>
      </c>
      <c r="D42" s="36">
        <v>347</v>
      </c>
      <c r="E42" s="36">
        <v>3567475.582549829</v>
      </c>
      <c r="F42" s="57">
        <v>0</v>
      </c>
      <c r="G42" s="35">
        <v>0</v>
      </c>
      <c r="H42" s="36">
        <v>2</v>
      </c>
      <c r="I42" s="36">
        <v>37777.177158819715</v>
      </c>
      <c r="J42" s="57">
        <v>4</v>
      </c>
      <c r="K42" s="37">
        <v>226316.37053366445</v>
      </c>
      <c r="L42" s="37">
        <v>41</v>
      </c>
      <c r="M42" s="37">
        <v>482107.67649411311</v>
      </c>
      <c r="N42" s="58">
        <v>45</v>
      </c>
      <c r="O42" s="42">
        <v>708424.04702777753</v>
      </c>
      <c r="P42" s="36">
        <v>153</v>
      </c>
      <c r="Q42" s="36">
        <v>1081783.1072483757</v>
      </c>
      <c r="R42" s="57">
        <v>34</v>
      </c>
      <c r="S42" s="37">
        <v>354768.00372689025</v>
      </c>
      <c r="T42" s="37">
        <v>11</v>
      </c>
      <c r="U42" s="37">
        <v>149012.94132757929</v>
      </c>
      <c r="V42" s="37">
        <v>102</v>
      </c>
      <c r="W42" s="37">
        <v>1235710.3060603864</v>
      </c>
      <c r="X42" s="58">
        <v>147</v>
      </c>
      <c r="Y42" s="42">
        <v>1739491.251114856</v>
      </c>
    </row>
    <row r="43" spans="2:25" x14ac:dyDescent="0.25">
      <c r="B43" s="128"/>
      <c r="C43" s="6" t="s">
        <v>33</v>
      </c>
      <c r="D43" s="36">
        <v>37</v>
      </c>
      <c r="E43" s="36">
        <v>892580.83433299756</v>
      </c>
      <c r="F43" s="57">
        <v>0</v>
      </c>
      <c r="G43" s="35">
        <v>0</v>
      </c>
      <c r="H43" s="36">
        <v>0</v>
      </c>
      <c r="I43" s="36">
        <v>0</v>
      </c>
      <c r="J43" s="57">
        <v>0</v>
      </c>
      <c r="K43" s="37">
        <v>0</v>
      </c>
      <c r="L43" s="37">
        <v>3</v>
      </c>
      <c r="M43" s="37">
        <v>33026.954359331699</v>
      </c>
      <c r="N43" s="58">
        <v>3</v>
      </c>
      <c r="O43" s="42">
        <v>33026.954359331699</v>
      </c>
      <c r="P43" s="36">
        <v>16</v>
      </c>
      <c r="Q43" s="36">
        <v>247126.8572376435</v>
      </c>
      <c r="R43" s="57">
        <v>9</v>
      </c>
      <c r="S43" s="37">
        <v>389308.40130077122</v>
      </c>
      <c r="T43" s="37">
        <v>0</v>
      </c>
      <c r="U43" s="37">
        <v>0</v>
      </c>
      <c r="V43" s="37">
        <v>9</v>
      </c>
      <c r="W43" s="37">
        <v>223118.62143525112</v>
      </c>
      <c r="X43" s="58">
        <v>18</v>
      </c>
      <c r="Y43" s="42">
        <v>612427.02273602237</v>
      </c>
    </row>
    <row r="44" spans="2:25" x14ac:dyDescent="0.25">
      <c r="B44" s="129" t="s">
        <v>28</v>
      </c>
      <c r="C44" s="16" t="s">
        <v>31</v>
      </c>
      <c r="D44" s="39">
        <v>72</v>
      </c>
      <c r="E44" s="39">
        <v>852871.28869284445</v>
      </c>
      <c r="F44" s="59">
        <v>2</v>
      </c>
      <c r="G44" s="38">
        <v>41211.465991439691</v>
      </c>
      <c r="H44" s="39">
        <v>3</v>
      </c>
      <c r="I44" s="39">
        <v>25757.166244649809</v>
      </c>
      <c r="J44" s="59">
        <v>7</v>
      </c>
      <c r="K44" s="39">
        <v>145133.04606652012</v>
      </c>
      <c r="L44" s="39">
        <v>2</v>
      </c>
      <c r="M44" s="39">
        <v>12020.01091416991</v>
      </c>
      <c r="N44" s="60">
        <v>9</v>
      </c>
      <c r="O44" s="43">
        <v>157153.05698069002</v>
      </c>
      <c r="P44" s="39">
        <v>47</v>
      </c>
      <c r="Q44" s="39">
        <v>448861.55042343063</v>
      </c>
      <c r="R44" s="59">
        <v>1</v>
      </c>
      <c r="S44" s="39">
        <v>17171.44416309987</v>
      </c>
      <c r="T44" s="39">
        <v>0</v>
      </c>
      <c r="U44" s="39">
        <v>0</v>
      </c>
      <c r="V44" s="39">
        <v>10</v>
      </c>
      <c r="W44" s="39">
        <v>162716.60488953438</v>
      </c>
      <c r="X44" s="60">
        <v>11</v>
      </c>
      <c r="Y44" s="43">
        <v>179888.04905263425</v>
      </c>
    </row>
    <row r="45" spans="2:25" x14ac:dyDescent="0.25">
      <c r="B45" s="130"/>
      <c r="C45" s="33" t="s">
        <v>1</v>
      </c>
      <c r="D45" s="36">
        <v>18</v>
      </c>
      <c r="E45" s="36">
        <v>113468.90302976395</v>
      </c>
      <c r="F45" s="57">
        <v>0</v>
      </c>
      <c r="G45" s="35">
        <v>0</v>
      </c>
      <c r="H45" s="36">
        <v>0</v>
      </c>
      <c r="I45" s="36">
        <v>0</v>
      </c>
      <c r="J45" s="57">
        <v>1</v>
      </c>
      <c r="K45" s="36">
        <v>13737.155330479896</v>
      </c>
      <c r="L45" s="36">
        <v>1</v>
      </c>
      <c r="M45" s="36">
        <v>5838.2910154539559</v>
      </c>
      <c r="N45" s="63">
        <v>2</v>
      </c>
      <c r="O45" s="42">
        <v>19575.446345933855</v>
      </c>
      <c r="P45" s="36">
        <v>14</v>
      </c>
      <c r="Q45" s="36">
        <v>85651.163485542158</v>
      </c>
      <c r="R45" s="57">
        <v>0</v>
      </c>
      <c r="S45" s="36">
        <v>0</v>
      </c>
      <c r="T45" s="36">
        <v>0</v>
      </c>
      <c r="U45" s="36">
        <v>0</v>
      </c>
      <c r="V45" s="36">
        <v>2</v>
      </c>
      <c r="W45" s="36">
        <v>8242.2931982879381</v>
      </c>
      <c r="X45" s="63">
        <v>2</v>
      </c>
      <c r="Y45" s="42">
        <v>8242.2931982879381</v>
      </c>
    </row>
    <row r="46" spans="2:25" x14ac:dyDescent="0.25">
      <c r="B46" s="130"/>
      <c r="C46" s="33" t="s">
        <v>32</v>
      </c>
      <c r="D46" s="36">
        <v>74</v>
      </c>
      <c r="E46" s="36">
        <v>652858.30708105711</v>
      </c>
      <c r="F46" s="57">
        <v>0</v>
      </c>
      <c r="G46" s="35">
        <v>0</v>
      </c>
      <c r="H46" s="36">
        <v>1</v>
      </c>
      <c r="I46" s="36">
        <v>51514.332489299617</v>
      </c>
      <c r="J46" s="57">
        <v>5</v>
      </c>
      <c r="K46" s="36">
        <v>47770.957661743843</v>
      </c>
      <c r="L46" s="36">
        <v>2</v>
      </c>
      <c r="M46" s="36">
        <v>12878.583122324904</v>
      </c>
      <c r="N46" s="63">
        <v>7</v>
      </c>
      <c r="O46" s="42">
        <v>60649.540784068748</v>
      </c>
      <c r="P46" s="36">
        <v>54</v>
      </c>
      <c r="Q46" s="36">
        <v>449514.06530162843</v>
      </c>
      <c r="R46" s="57">
        <v>2</v>
      </c>
      <c r="S46" s="36">
        <v>20605.732995719845</v>
      </c>
      <c r="T46" s="36">
        <v>0</v>
      </c>
      <c r="U46" s="36">
        <v>0</v>
      </c>
      <c r="V46" s="36">
        <v>10</v>
      </c>
      <c r="W46" s="36">
        <v>70574.635510340464</v>
      </c>
      <c r="X46" s="63">
        <v>12</v>
      </c>
      <c r="Y46" s="42">
        <v>91180.368506060317</v>
      </c>
    </row>
    <row r="47" spans="2:25" x14ac:dyDescent="0.25">
      <c r="B47" s="131"/>
      <c r="C47" s="17" t="s">
        <v>33</v>
      </c>
      <c r="D47" s="41">
        <v>16</v>
      </c>
      <c r="E47" s="41">
        <v>346250.04850932973</v>
      </c>
      <c r="F47" s="61">
        <v>0</v>
      </c>
      <c r="G47" s="40">
        <v>0</v>
      </c>
      <c r="H47" s="41">
        <v>1</v>
      </c>
      <c r="I47" s="41">
        <v>13737.155330479896</v>
      </c>
      <c r="J47" s="61">
        <v>2</v>
      </c>
      <c r="K47" s="41">
        <v>68067.604662527883</v>
      </c>
      <c r="L47" s="41">
        <v>0</v>
      </c>
      <c r="M47" s="41">
        <v>0</v>
      </c>
      <c r="N47" s="62">
        <v>2</v>
      </c>
      <c r="O47" s="44">
        <v>68067.604662527883</v>
      </c>
      <c r="P47" s="41">
        <v>9</v>
      </c>
      <c r="Q47" s="41">
        <v>116914.21592953663</v>
      </c>
      <c r="R47" s="61">
        <v>1</v>
      </c>
      <c r="S47" s="41">
        <v>8929.1509648119336</v>
      </c>
      <c r="T47" s="41">
        <v>0</v>
      </c>
      <c r="U47" s="41">
        <v>0</v>
      </c>
      <c r="V47" s="41">
        <v>3</v>
      </c>
      <c r="W47" s="41">
        <v>138601.92162197339</v>
      </c>
      <c r="X47" s="62">
        <v>4</v>
      </c>
      <c r="Y47" s="44">
        <v>147531.07258678533</v>
      </c>
    </row>
    <row r="48" spans="2:25" x14ac:dyDescent="0.25">
      <c r="B48" s="128" t="s">
        <v>0</v>
      </c>
      <c r="C48" s="6" t="s">
        <v>31</v>
      </c>
      <c r="D48" s="36">
        <v>391</v>
      </c>
      <c r="E48" s="36">
        <v>118677.03611257736</v>
      </c>
      <c r="F48" s="57">
        <v>13</v>
      </c>
      <c r="G48" s="35">
        <v>5079.3131834449423</v>
      </c>
      <c r="H48" s="36">
        <v>0</v>
      </c>
      <c r="I48" s="36">
        <v>0</v>
      </c>
      <c r="J48" s="57">
        <v>8</v>
      </c>
      <c r="K48" s="37">
        <v>669.68632236089502</v>
      </c>
      <c r="L48" s="37">
        <v>22</v>
      </c>
      <c r="M48" s="37">
        <v>17614.467422507849</v>
      </c>
      <c r="N48" s="58">
        <v>30</v>
      </c>
      <c r="O48" s="42">
        <v>18284.153744868741</v>
      </c>
      <c r="P48" s="36">
        <v>323</v>
      </c>
      <c r="Q48" s="36">
        <v>76624.169357145773</v>
      </c>
      <c r="R48" s="57">
        <v>3</v>
      </c>
      <c r="S48" s="37">
        <v>1459.572753863489</v>
      </c>
      <c r="T48" s="37">
        <v>10</v>
      </c>
      <c r="U48" s="37">
        <v>11923.850826856551</v>
      </c>
      <c r="V48" s="37">
        <v>12</v>
      </c>
      <c r="W48" s="37">
        <v>5305.9762463978605</v>
      </c>
      <c r="X48" s="58">
        <v>25</v>
      </c>
      <c r="Y48" s="42">
        <v>18689.399827117901</v>
      </c>
    </row>
    <row r="49" spans="2:25" x14ac:dyDescent="0.25">
      <c r="B49" s="128"/>
      <c r="C49" s="6" t="s">
        <v>1</v>
      </c>
      <c r="D49" s="36">
        <v>14</v>
      </c>
      <c r="E49" s="36">
        <v>40920.066343591665</v>
      </c>
      <c r="F49" s="57">
        <v>0</v>
      </c>
      <c r="G49" s="35">
        <v>0</v>
      </c>
      <c r="H49" s="36">
        <v>0</v>
      </c>
      <c r="I49" s="36">
        <v>0</v>
      </c>
      <c r="J49" s="57">
        <v>0</v>
      </c>
      <c r="K49" s="37">
        <v>0</v>
      </c>
      <c r="L49" s="37">
        <v>4</v>
      </c>
      <c r="M49" s="37">
        <v>12706.868680693904</v>
      </c>
      <c r="N49" s="58">
        <v>4</v>
      </c>
      <c r="O49" s="42">
        <v>12706.868680693904</v>
      </c>
      <c r="P49" s="36">
        <v>7</v>
      </c>
      <c r="Q49" s="36">
        <v>13789.184565893871</v>
      </c>
      <c r="R49" s="57">
        <v>0</v>
      </c>
      <c r="S49" s="37">
        <v>0</v>
      </c>
      <c r="T49" s="37">
        <v>3</v>
      </c>
      <c r="U49" s="37">
        <v>14424.013097003892</v>
      </c>
      <c r="V49" s="37">
        <v>0</v>
      </c>
      <c r="W49" s="37">
        <v>0</v>
      </c>
      <c r="X49" s="58">
        <v>3</v>
      </c>
      <c r="Y49" s="42">
        <v>14424.013097003892</v>
      </c>
    </row>
    <row r="50" spans="2:25" x14ac:dyDescent="0.25">
      <c r="B50" s="55"/>
      <c r="C50" s="33" t="s">
        <v>32</v>
      </c>
      <c r="D50" s="36">
        <v>0</v>
      </c>
      <c r="E50" s="36">
        <v>0</v>
      </c>
      <c r="F50" s="57">
        <v>0</v>
      </c>
      <c r="G50" s="35">
        <v>0</v>
      </c>
      <c r="H50" s="36">
        <v>0</v>
      </c>
      <c r="I50" s="36">
        <v>0</v>
      </c>
      <c r="J50" s="57">
        <v>0</v>
      </c>
      <c r="K50" s="37">
        <v>0</v>
      </c>
      <c r="L50" s="37">
        <v>0</v>
      </c>
      <c r="M50" s="37">
        <v>0</v>
      </c>
      <c r="N50" s="58">
        <v>0</v>
      </c>
      <c r="O50" s="42">
        <v>0</v>
      </c>
      <c r="P50" s="36">
        <v>0</v>
      </c>
      <c r="Q50" s="36">
        <v>0</v>
      </c>
      <c r="R50" s="57">
        <v>0</v>
      </c>
      <c r="S50" s="37">
        <v>0</v>
      </c>
      <c r="T50" s="37">
        <v>0</v>
      </c>
      <c r="U50" s="37">
        <v>0</v>
      </c>
      <c r="V50" s="37">
        <v>0</v>
      </c>
      <c r="W50" s="37">
        <v>0</v>
      </c>
      <c r="X50" s="58">
        <v>0</v>
      </c>
      <c r="Y50" s="42">
        <v>0</v>
      </c>
    </row>
    <row r="51" spans="2:25" x14ac:dyDescent="0.25">
      <c r="B51" s="56"/>
      <c r="C51" s="17" t="s">
        <v>33</v>
      </c>
      <c r="D51" s="41">
        <v>0</v>
      </c>
      <c r="E51" s="41">
        <v>0</v>
      </c>
      <c r="F51" s="61">
        <v>0</v>
      </c>
      <c r="G51" s="40">
        <v>0</v>
      </c>
      <c r="H51" s="41">
        <v>0</v>
      </c>
      <c r="I51" s="41">
        <v>0</v>
      </c>
      <c r="J51" s="61">
        <v>0</v>
      </c>
      <c r="K51" s="41">
        <v>0</v>
      </c>
      <c r="L51" s="41">
        <v>0</v>
      </c>
      <c r="M51" s="41">
        <v>0</v>
      </c>
      <c r="N51" s="62">
        <v>0</v>
      </c>
      <c r="O51" s="44">
        <v>0</v>
      </c>
      <c r="P51" s="41">
        <v>0</v>
      </c>
      <c r="Q51" s="41">
        <v>0</v>
      </c>
      <c r="R51" s="61">
        <v>0</v>
      </c>
      <c r="S51" s="41">
        <v>0</v>
      </c>
      <c r="T51" s="41">
        <v>0</v>
      </c>
      <c r="U51" s="41">
        <v>0</v>
      </c>
      <c r="V51" s="41">
        <v>0</v>
      </c>
      <c r="W51" s="41">
        <v>0</v>
      </c>
      <c r="X51" s="62">
        <v>0</v>
      </c>
      <c r="Y51" s="44">
        <v>0</v>
      </c>
    </row>
    <row r="52" spans="2:25" x14ac:dyDescent="0.25">
      <c r="C52" s="7" t="s">
        <v>4</v>
      </c>
      <c r="D52" s="64">
        <v>423109</v>
      </c>
      <c r="E52" s="64">
        <v>486589722.10267079</v>
      </c>
      <c r="F52" s="65">
        <v>1422</v>
      </c>
      <c r="G52" s="66">
        <v>5833200.7528647967</v>
      </c>
      <c r="H52" s="64">
        <v>19826</v>
      </c>
      <c r="I52" s="64">
        <v>26227571.915175814</v>
      </c>
      <c r="J52" s="65">
        <v>26353</v>
      </c>
      <c r="K52" s="67">
        <v>46099925.276880957</v>
      </c>
      <c r="L52" s="67">
        <v>22216</v>
      </c>
      <c r="M52" s="67">
        <v>13282720.495938776</v>
      </c>
      <c r="N52" s="68">
        <v>48569</v>
      </c>
      <c r="O52" s="69">
        <v>59382645.772819735</v>
      </c>
      <c r="P52" s="64">
        <v>278655</v>
      </c>
      <c r="Q52" s="64">
        <v>313516083.18616831</v>
      </c>
      <c r="R52" s="65">
        <v>706</v>
      </c>
      <c r="S52" s="67">
        <v>1788228.4874945523</v>
      </c>
      <c r="T52" s="67">
        <v>34986</v>
      </c>
      <c r="U52" s="67">
        <v>23480628.567822568</v>
      </c>
      <c r="V52" s="67">
        <v>38945</v>
      </c>
      <c r="W52" s="67">
        <v>56361363.420325004</v>
      </c>
      <c r="X52" s="68">
        <v>74637</v>
      </c>
      <c r="Y52" s="69">
        <v>81630220.475642145</v>
      </c>
    </row>
    <row r="53" spans="2:25" s="15" customFormat="1" x14ac:dyDescent="0.25">
      <c r="C53" s="24" t="s">
        <v>49</v>
      </c>
      <c r="D53" s="70"/>
      <c r="E53" s="71">
        <v>19110.565218579715</v>
      </c>
      <c r="F53" s="72"/>
      <c r="G53" s="73">
        <v>229.09600913676826</v>
      </c>
      <c r="H53" s="70"/>
      <c r="I53" s="71">
        <v>1030.0746210669006</v>
      </c>
      <c r="J53" s="72"/>
      <c r="K53" s="71">
        <v>1810.5512479147562</v>
      </c>
      <c r="L53" s="74"/>
      <c r="M53" s="71">
        <v>521.67212908011845</v>
      </c>
      <c r="N53" s="74"/>
      <c r="O53" s="73">
        <v>2332.2233769948743</v>
      </c>
      <c r="P53" s="70"/>
      <c r="Q53" s="71">
        <v>12313.18559075263</v>
      </c>
      <c r="R53" s="72"/>
      <c r="S53" s="71">
        <v>70.231769360669006</v>
      </c>
      <c r="T53" s="74"/>
      <c r="U53" s="71">
        <v>922.18981050310231</v>
      </c>
      <c r="V53" s="74"/>
      <c r="W53" s="71">
        <v>2213.5640407647693</v>
      </c>
      <c r="X53" s="74"/>
      <c r="Y53" s="73">
        <v>3205.9856206285413</v>
      </c>
    </row>
    <row r="55" spans="2:25" x14ac:dyDescent="0.25">
      <c r="B55" s="6" t="s">
        <v>29</v>
      </c>
    </row>
    <row r="57" spans="2:25" x14ac:dyDescent="0.25">
      <c r="B57" s="6" t="s">
        <v>34</v>
      </c>
    </row>
    <row r="58" spans="2:25" x14ac:dyDescent="0.25">
      <c r="B58" s="6" t="s">
        <v>54</v>
      </c>
    </row>
    <row r="59" spans="2:25" x14ac:dyDescent="0.25">
      <c r="B59" s="6" t="s">
        <v>51</v>
      </c>
    </row>
    <row r="60" spans="2:25" x14ac:dyDescent="0.25">
      <c r="B60" s="6" t="s">
        <v>52</v>
      </c>
    </row>
    <row r="61" spans="2:25" x14ac:dyDescent="0.25">
      <c r="B61" s="6" t="s">
        <v>53</v>
      </c>
    </row>
    <row r="62" spans="2:25" ht="15" customHeight="1" x14ac:dyDescent="0.25">
      <c r="B62" s="123" t="s">
        <v>86</v>
      </c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</row>
    <row r="63" spans="2:25" ht="15" customHeight="1" x14ac:dyDescent="0.25">
      <c r="B63" s="123"/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</row>
    <row r="64" spans="2:25" x14ac:dyDescent="0.25"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</row>
    <row r="65" spans="2:22" x14ac:dyDescent="0.25">
      <c r="B65" s="124" t="s">
        <v>35</v>
      </c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4"/>
      <c r="O65" s="124"/>
      <c r="P65" s="124"/>
      <c r="Q65" s="124"/>
      <c r="R65" s="124"/>
      <c r="S65" s="124"/>
      <c r="T65" s="124"/>
      <c r="U65" s="124"/>
      <c r="V65" s="124"/>
    </row>
    <row r="66" spans="2:22" x14ac:dyDescent="0.25">
      <c r="B66" s="125" t="s">
        <v>36</v>
      </c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</row>
    <row r="67" spans="2:22" x14ac:dyDescent="0.25">
      <c r="B67" s="126" t="s">
        <v>37</v>
      </c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</row>
    <row r="68" spans="2:22" x14ac:dyDescent="0.25"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</row>
    <row r="69" spans="2:22" x14ac:dyDescent="0.25"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</row>
    <row r="70" spans="2:22" x14ac:dyDescent="0.25">
      <c r="B70" s="126" t="s">
        <v>38</v>
      </c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</row>
    <row r="71" spans="2:22" x14ac:dyDescent="0.25"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</row>
    <row r="72" spans="2:22" x14ac:dyDescent="0.25">
      <c r="B72" s="122" t="s">
        <v>39</v>
      </c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</row>
    <row r="73" spans="2:22" x14ac:dyDescent="0.25">
      <c r="B73" s="127" t="s">
        <v>40</v>
      </c>
      <c r="C73" s="12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  <c r="O73" s="127"/>
      <c r="P73" s="127"/>
      <c r="Q73" s="127"/>
      <c r="R73" s="127"/>
      <c r="S73" s="127"/>
      <c r="T73" s="127"/>
      <c r="U73" s="127"/>
      <c r="V73" s="127"/>
    </row>
    <row r="74" spans="2:22" x14ac:dyDescent="0.25"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  <c r="O74" s="127"/>
      <c r="P74" s="127"/>
      <c r="Q74" s="127"/>
      <c r="R74" s="127"/>
      <c r="S74" s="127"/>
      <c r="T74" s="127"/>
      <c r="U74" s="127"/>
      <c r="V74" s="127"/>
    </row>
    <row r="75" spans="2:22" x14ac:dyDescent="0.25">
      <c r="B75" s="122" t="s">
        <v>41</v>
      </c>
      <c r="C75" s="122"/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</row>
    <row r="76" spans="2:22" x14ac:dyDescent="0.25">
      <c r="B76" s="122" t="s">
        <v>42</v>
      </c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</row>
    <row r="77" spans="2:22" x14ac:dyDescent="0.25">
      <c r="B77" s="122" t="s">
        <v>43</v>
      </c>
      <c r="C77" s="122"/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</row>
    <row r="78" spans="2:22" x14ac:dyDescent="0.25">
      <c r="B78" s="122" t="s">
        <v>44</v>
      </c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</row>
    <row r="80" spans="2:22" x14ac:dyDescent="0.2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75"/>
      <c r="O80" s="75"/>
      <c r="P80" s="17"/>
      <c r="Q80" s="17"/>
      <c r="R80" s="17"/>
      <c r="S80" s="17"/>
      <c r="T80" s="17"/>
      <c r="U80" s="17"/>
      <c r="V80" s="17"/>
    </row>
    <row r="81" spans="2:2" x14ac:dyDescent="0.25">
      <c r="B81" s="33" t="s">
        <v>45</v>
      </c>
    </row>
    <row r="82" spans="2:2" x14ac:dyDescent="0.25">
      <c r="B82" s="23" t="str">
        <f>Indice!B15</f>
        <v>Información al: 29/01/2021</v>
      </c>
    </row>
    <row r="83" spans="2:2" x14ac:dyDescent="0.25">
      <c r="B83" s="6" t="s">
        <v>29</v>
      </c>
    </row>
    <row r="85" spans="2:2" x14ac:dyDescent="0.25">
      <c r="B85" s="6" t="str">
        <f>+Indice!B16</f>
        <v>Actualización: 02/02/2021</v>
      </c>
    </row>
  </sheetData>
  <mergeCells count="38">
    <mergeCell ref="B75:V75"/>
    <mergeCell ref="B76:V76"/>
    <mergeCell ref="B77:V77"/>
    <mergeCell ref="B62:Y63"/>
    <mergeCell ref="B78:V78"/>
    <mergeCell ref="B65:V65"/>
    <mergeCell ref="B66:V66"/>
    <mergeCell ref="B67:V69"/>
    <mergeCell ref="B70:V71"/>
    <mergeCell ref="B72:V72"/>
    <mergeCell ref="B73:V74"/>
    <mergeCell ref="B28:B31"/>
    <mergeCell ref="B32:B35"/>
    <mergeCell ref="B36:B39"/>
    <mergeCell ref="B40:B43"/>
    <mergeCell ref="B48:B49"/>
    <mergeCell ref="B44:B47"/>
    <mergeCell ref="C4:C7"/>
    <mergeCell ref="D4:E6"/>
    <mergeCell ref="F4:G6"/>
    <mergeCell ref="H4:I6"/>
    <mergeCell ref="B24:B27"/>
    <mergeCell ref="B8:B11"/>
    <mergeCell ref="B12:B15"/>
    <mergeCell ref="B16:B19"/>
    <mergeCell ref="B20:B23"/>
    <mergeCell ref="B4:B7"/>
    <mergeCell ref="P4:Q4"/>
    <mergeCell ref="R4:Y4"/>
    <mergeCell ref="J5:K6"/>
    <mergeCell ref="L5:M6"/>
    <mergeCell ref="N5:O6"/>
    <mergeCell ref="P5:Q6"/>
    <mergeCell ref="R5:S6"/>
    <mergeCell ref="T5:U6"/>
    <mergeCell ref="V5:W6"/>
    <mergeCell ref="X5:Y6"/>
    <mergeCell ref="J4:O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Indice</vt:lpstr>
      <vt:lpstr>Derechos de Garantía</vt:lpstr>
      <vt:lpstr>Solicitudes y Curses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Yanez Oyarzun</dc:creator>
  <cp:lastModifiedBy>CFlores</cp:lastModifiedBy>
  <dcterms:created xsi:type="dcterms:W3CDTF">2020-05-27T13:45:00Z</dcterms:created>
  <dcterms:modified xsi:type="dcterms:W3CDTF">2021-02-02T17:48:38Z</dcterms:modified>
</cp:coreProperties>
</file>