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Publicación solicitudes\"/>
    </mc:Choice>
  </mc:AlternateContent>
  <xr:revisionPtr revIDLastSave="0" documentId="8_{797BEC5F-0482-416D-B736-8CA3564EA947}" xr6:coauthVersionLast="45" xr6:coauthVersionMax="45" xr10:uidLastSave="{00000000-0000-0000-0000-000000000000}"/>
  <bookViews>
    <workbookView xWindow="-110" yWindow="-110" windowWidth="19420" windowHeight="10420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6" l="1"/>
  <c r="C34" i="6" s="1"/>
  <c r="D33" i="6"/>
  <c r="D34" i="6" s="1"/>
  <c r="D20" i="6"/>
  <c r="D21" i="6" s="1"/>
  <c r="C20" i="6"/>
  <c r="C21" i="6" s="1"/>
  <c r="C39" i="6" l="1"/>
  <c r="D39" i="6"/>
  <c r="C40" i="6"/>
  <c r="D40" i="6"/>
  <c r="C41" i="6"/>
  <c r="D41" i="6"/>
  <c r="C42" i="6"/>
  <c r="D42" i="6"/>
  <c r="D38" i="6"/>
  <c r="C38" i="6"/>
  <c r="E30" i="6"/>
  <c r="E39" i="6" s="1"/>
  <c r="E31" i="6"/>
  <c r="E40" i="6" s="1"/>
  <c r="E32" i="6"/>
  <c r="E41" i="6" s="1"/>
  <c r="E33" i="6"/>
  <c r="E42" i="6" s="1"/>
  <c r="E29" i="6"/>
  <c r="E38" i="6" s="1"/>
  <c r="E10" i="6"/>
  <c r="E11" i="6"/>
  <c r="E12" i="6"/>
  <c r="E13" i="6"/>
  <c r="E14" i="6"/>
  <c r="E15" i="6"/>
  <c r="E16" i="6"/>
  <c r="E17" i="6"/>
  <c r="E18" i="6"/>
  <c r="E19" i="6"/>
  <c r="E20" i="6"/>
  <c r="E9" i="6"/>
  <c r="B82" i="4" l="1"/>
  <c r="B67" i="3"/>
  <c r="B51" i="6"/>
  <c r="B22" i="6"/>
  <c r="B85" i="4" l="1"/>
  <c r="B70" i="3"/>
  <c r="B52" i="6" l="1"/>
  <c r="B50" i="6"/>
</calcChain>
</file>

<file path=xl/sharedStrings.xml><?xml version="1.0" encoding="utf-8"?>
<sst xmlns="http://schemas.openxmlformats.org/spreadsheetml/2006/main" count="292" uniqueCount="93">
  <si>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</si>
  <si>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</si>
  <si>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</si>
  <si>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</si>
  <si>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</si>
  <si>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</si>
  <si>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</si>
  <si>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</si>
  <si>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</si>
  <si>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</si>
  <si>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</si>
  <si>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</si>
  <si>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</si>
  <si>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</si>
  <si>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</si>
  <si>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</si>
  <si>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</si>
  <si>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</si>
  <si>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</si>
  <si>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</si>
  <si>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</si>
  <si>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</si>
  <si>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</si>
  <si>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</si>
  <si>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</si>
  <si>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</si>
  <si>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</si>
  <si>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</si>
  <si>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</si>
  <si>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</si>
  <si>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</si>
  <si>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</si>
  <si>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</si>
  <si>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</si>
  <si>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</si>
  <si>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</si>
  <si>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</si>
  <si>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</si>
  <si>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</si>
  <si>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</si>
  <si>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</si>
  <si>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</si>
  <si>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</si>
  <si>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</si>
  <si>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</si>
  <si>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</si>
  <si>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</si>
  <si>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</si>
  <si>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</si>
  <si>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</si>
  <si>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</si>
  <si>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</si>
  <si>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</si>
  <si>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</si>
  <si>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</si>
  <si>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</si>
  <si>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</si>
  <si>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</si>
  <si>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</si>
  <si>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</si>
  <si>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</si>
  <si>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</si>
  <si>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</si>
  <si>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</si>
  <si>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</si>
  <si>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</si>
  <si>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</si>
  <si>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</si>
  <si>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</si>
  <si>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</si>
  <si>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</si>
  <si>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</si>
  <si>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</si>
  <si>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</si>
  <si>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</si>
  <si>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</si>
  <si>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</si>
  <si>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</si>
  <si>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</si>
  <si>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</si>
  <si>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</si>
  <si>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</si>
  <si>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</si>
  <si>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</si>
  <si>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Fuente: Fogape</t>
  </si>
  <si>
    <t>Banco del Estado</t>
  </si>
  <si>
    <t>5) Según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</si>
  <si>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BALANCE DE ACTIVIDADES ASOCIADO AL PROGRAMA DE GARANTÍAS FOGAPE COVID 19</t>
  </si>
  <si>
    <t>DERECHOS DE GARANTÍA ASOCIADOS AL PROGRAMA FOGAPE COVID</t>
  </si>
  <si>
    <t>SOLICITUDES Y CURSES DE CRÉDITO ASOCIADOS AL PROGRAMA FOGAPE COVID</t>
  </si>
  <si>
    <t>SOLICITUDES Y CURSES DE CRÉDITO ASOCIADOS AL PROGRAMA FOGAPE COVID (*)</t>
  </si>
  <si>
    <t>Actualización: 05/01/2021</t>
  </si>
  <si>
    <t>Información al: 01/01/2021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</si>
</sst>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  <numFmt numFmtId="167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33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166" fontId="0" fillId="2" borderId="20" xfId="4" applyNumberFormat="1" applyFont="1" applyFill="1" applyBorder="1"/>
    <xf numFmtId="166" fontId="0" fillId="2" borderId="0" xfId="4" applyNumberFormat="1" applyFont="1" applyFill="1"/>
    <xf numFmtId="166" fontId="8" fillId="0" borderId="20" xfId="4" applyNumberFormat="1" applyFont="1" applyBorder="1"/>
    <xf numFmtId="166" fontId="8" fillId="2" borderId="20" xfId="4" applyNumberFormat="1" applyFont="1" applyFill="1" applyBorder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3" fontId="2" fillId="2" borderId="0" xfId="0" applyNumberFormat="1" applyFont="1" applyFill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3" xfId="0" applyNumberFormat="1" applyFont="1" applyFill="1" applyBorder="1"/>
    <xf numFmtId="3" fontId="13" fillId="2" borderId="0" xfId="0" applyNumberFormat="1" applyFont="1" applyFill="1"/>
    <xf numFmtId="3" fontId="13" fillId="2" borderId="0" xfId="1" applyNumberFormat="1" applyFont="1" applyFill="1"/>
    <xf numFmtId="3" fontId="13" fillId="2" borderId="2" xfId="0" applyNumberFormat="1" applyFont="1" applyFill="1" applyBorder="1"/>
    <xf numFmtId="3" fontId="13" fillId="2" borderId="3" xfId="1" applyNumberFormat="1" applyFont="1" applyFill="1" applyBorder="1"/>
    <xf numFmtId="3" fontId="13" fillId="2" borderId="0" xfId="0" applyNumberFormat="1" applyFont="1" applyFill="1" applyBorder="1"/>
    <xf numFmtId="0" fontId="9" fillId="2" borderId="11" xfId="0" applyFont="1" applyFill="1" applyBorder="1"/>
    <xf numFmtId="0" fontId="16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3" applyFont="1"/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166" fontId="0" fillId="2" borderId="0" xfId="4" applyNumberFormat="1" applyFont="1" applyFill="1" applyAlignment="1">
      <alignment horizontal="left"/>
    </xf>
    <xf numFmtId="49" fontId="0" fillId="2" borderId="0" xfId="4" applyNumberFormat="1" applyFont="1" applyFill="1" applyAlignment="1">
      <alignment horizontal="left"/>
    </xf>
    <xf numFmtId="0" fontId="0" fillId="2" borderId="0" xfId="0" applyFill="1" applyAlignment="1">
      <alignment horizontal="left" vertical="top" wrapText="1"/>
    </xf>
    <xf numFmtId="166" fontId="6" fillId="0" borderId="0" xfId="0" applyNumberFormat="1" applyFont="1" applyAlignment="1">
      <alignment horizontal="left"/>
    </xf>
    <xf numFmtId="167" fontId="8" fillId="2" borderId="20" xfId="2" applyNumberFormat="1" applyFont="1" applyFill="1" applyBorder="1"/>
    <xf numFmtId="167" fontId="8" fillId="0" borderId="20" xfId="2" applyNumberFormat="1" applyFont="1" applyBorder="1"/>
    <xf numFmtId="0" fontId="0" fillId="4" borderId="0" xfId="0" applyFont="1" applyFill="1"/>
    <xf numFmtId="166" fontId="17" fillId="3" borderId="20" xfId="4" applyNumberFormat="1" applyFont="1" applyFill="1" applyBorder="1" applyAlignment="1">
      <alignment horizontal="center" vertical="center" wrapText="1"/>
    </xf>
    <xf numFmtId="166" fontId="18" fillId="2" borderId="20" xfId="4" applyNumberFormat="1" applyFont="1" applyFill="1" applyBorder="1"/>
    <xf numFmtId="167" fontId="7" fillId="2" borderId="20" xfId="2" applyNumberFormat="1" applyFont="1" applyFill="1" applyBorder="1"/>
    <xf numFmtId="0" fontId="0" fillId="0" borderId="0" xfId="0" applyFont="1" applyAlignment="1">
      <alignment horizontal="left"/>
    </xf>
    <xf numFmtId="167" fontId="7" fillId="0" borderId="20" xfId="2" applyNumberFormat="1" applyFont="1" applyBorder="1"/>
    <xf numFmtId="166" fontId="19" fillId="2" borderId="20" xfId="4" applyNumberFormat="1" applyFont="1" applyFill="1" applyBorder="1"/>
    <xf numFmtId="49" fontId="0" fillId="2" borderId="0" xfId="0" applyNumberFormat="1" applyFont="1" applyFill="1" applyAlignment="1">
      <alignment horizontal="left"/>
    </xf>
    <xf numFmtId="49" fontId="0" fillId="0" borderId="0" xfId="0" applyNumberFormat="1" applyFont="1" applyAlignment="1">
      <alignment horizontal="left"/>
    </xf>
    <xf numFmtId="166" fontId="17" fillId="3" borderId="20" xfId="4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7" fillId="2" borderId="20" xfId="2" applyNumberFormat="1" applyFont="1" applyFill="1" applyBorder="1"/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377190</xdr:colOff>
      <xdr:row>42</xdr:row>
      <xdr:rowOff>85725</xdr:rowOff>
    </xdr:from>
    <xdr:ext cx="6043781" cy="112569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377190" y="8658225"/>
          <a:ext cx="6043781" cy="112569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01/01/2021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0"/>
  <sheetViews>
    <sheetView showGridLines="0" tabSelected="1" zoomScale="85" zoomScaleNormal="85" workbookViewId="0">
      <selection activeCell="B1" sqref="B1"/>
    </sheetView>
  </sheetViews>
  <sheetFormatPr baseColWidth="10" defaultColWidth="11.453125" defaultRowHeight="14.5" x14ac:dyDescent="0.35"/>
  <cols>
    <col min="1" max="1" width="5.7265625" style="78" customWidth="1"/>
    <col min="2" max="2" width="13.453125" style="79" customWidth="1"/>
    <col min="3" max="3" width="73" style="79" customWidth="1"/>
    <col min="4" max="16384" width="11.453125" style="79"/>
  </cols>
  <sheetData>
    <row r="2" spans="2:13" ht="15.5" x14ac:dyDescent="0.35">
      <c r="B2" s="45" t="s">
        <v>87</v>
      </c>
    </row>
    <row r="4" spans="2:13" x14ac:dyDescent="0.35">
      <c r="B4" s="13" t="s">
        <v>88</v>
      </c>
      <c r="C4" s="46"/>
      <c r="D4" s="46"/>
    </row>
    <row r="6" spans="2:13" x14ac:dyDescent="0.35">
      <c r="B6" s="80" t="s">
        <v>55</v>
      </c>
      <c r="C6" s="78" t="s">
        <v>56</v>
      </c>
    </row>
    <row r="7" spans="2:13" x14ac:dyDescent="0.35">
      <c r="B7" s="80" t="s">
        <v>57</v>
      </c>
      <c r="C7" s="78" t="s">
        <v>58</v>
      </c>
    </row>
    <row r="9" spans="2:13" x14ac:dyDescent="0.35">
      <c r="B9" s="77" t="s">
        <v>89</v>
      </c>
      <c r="C9" s="47"/>
      <c r="D9" s="47"/>
    </row>
    <row r="10" spans="2:13" x14ac:dyDescent="0.35">
      <c r="B10" s="76"/>
      <c r="C10" s="47"/>
      <c r="D10" s="47"/>
    </row>
    <row r="11" spans="2:13" x14ac:dyDescent="0.35">
      <c r="B11" s="80" t="s">
        <v>50</v>
      </c>
      <c r="C11" s="99" t="s">
        <v>59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</row>
    <row r="12" spans="2:13" x14ac:dyDescent="0.35">
      <c r="B12" s="80" t="s">
        <v>3</v>
      </c>
      <c r="C12" s="99" t="s">
        <v>60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</row>
    <row r="13" spans="2:13" x14ac:dyDescent="0.35">
      <c r="B13" s="80" t="s">
        <v>5</v>
      </c>
      <c r="C13" s="99" t="s">
        <v>61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</row>
    <row r="14" spans="2:13" x14ac:dyDescent="0.35">
      <c r="B14" s="80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</row>
    <row r="15" spans="2:13" x14ac:dyDescent="0.35">
      <c r="B15" s="79" t="s">
        <v>92</v>
      </c>
    </row>
    <row r="16" spans="2:13" x14ac:dyDescent="0.35">
      <c r="B16" s="78" t="s">
        <v>91</v>
      </c>
    </row>
    <row r="30" spans="1:1" x14ac:dyDescent="0.35">
      <c r="A30" s="24"/>
    </row>
  </sheetData>
  <mergeCells count="3">
    <mergeCell ref="C11:M11"/>
    <mergeCell ref="C12:M12"/>
    <mergeCell ref="C13:M13"/>
  </mergeCells>
  <hyperlinks>
    <hyperlink ref="B6" location="'Derechos de Garantía'!B7" display="Tabla 1" xr:uid="{D90E6927-C52C-46B2-94B5-958C546B7DF5}"/>
    <hyperlink ref="B7" location="'Derechos de Garantía'!B28" display="Tabla 2" xr:uid="{23A31FFF-28FD-4ED7-8658-43C6A9290596}"/>
    <hyperlink ref="B11" location="'Solicitudes y Curses'!A1" display="Tabla 3" xr:uid="{03214C8A-F7DB-49B7-BB09-6C8A04F77C47}"/>
    <hyperlink ref="B12" location="'Solicitudes y Curses'!B23" display="Tabla 4" xr:uid="{96D109D5-46BD-4315-A5F2-51F5A005DD0E}"/>
    <hyperlink ref="B13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dimension ref="A2:E54"/>
  <sheetViews>
    <sheetView showGridLines="0" topLeftCell="A26" zoomScale="80" zoomScaleNormal="80" workbookViewId="0">
      <selection activeCell="I33" sqref="I33"/>
    </sheetView>
  </sheetViews>
  <sheetFormatPr baseColWidth="10" defaultColWidth="11.453125" defaultRowHeight="14.5" x14ac:dyDescent="0.35"/>
  <cols>
    <col min="1" max="1" width="5.7265625" style="78" customWidth="1"/>
    <col min="2" max="2" width="42.453125" style="79" bestFit="1" customWidth="1"/>
    <col min="3" max="4" width="18.26953125" style="79" customWidth="1"/>
    <col min="5" max="16384" width="11.453125" style="79"/>
  </cols>
  <sheetData>
    <row r="2" spans="2:5" x14ac:dyDescent="0.35">
      <c r="B2" s="48" t="s">
        <v>88</v>
      </c>
    </row>
    <row r="4" spans="2:5" x14ac:dyDescent="0.35">
      <c r="B4" s="48" t="s">
        <v>62</v>
      </c>
    </row>
    <row r="5" spans="2:5" x14ac:dyDescent="0.35">
      <c r="B5" s="49" t="s">
        <v>56</v>
      </c>
      <c r="C5" s="89"/>
      <c r="D5" s="89"/>
      <c r="E5" s="89"/>
    </row>
    <row r="6" spans="2:5" x14ac:dyDescent="0.35">
      <c r="B6" s="89" t="s">
        <v>63</v>
      </c>
      <c r="C6" s="89"/>
      <c r="D6" s="89"/>
      <c r="E6" s="89"/>
    </row>
    <row r="8" spans="2:5" ht="29" x14ac:dyDescent="0.35">
      <c r="B8" s="98" t="s">
        <v>2</v>
      </c>
      <c r="C8" s="90" t="s">
        <v>64</v>
      </c>
      <c r="D8" s="90" t="s">
        <v>65</v>
      </c>
      <c r="E8" s="90" t="s">
        <v>66</v>
      </c>
    </row>
    <row r="9" spans="2:5" x14ac:dyDescent="0.35">
      <c r="B9" s="50" t="s">
        <v>67</v>
      </c>
      <c r="C9" s="53">
        <v>53000000</v>
      </c>
      <c r="D9" s="53">
        <v>51301493.872600012</v>
      </c>
      <c r="E9" s="87">
        <f>D9/C9</f>
        <v>0.96795271457735865</v>
      </c>
    </row>
    <row r="10" spans="2:5" x14ac:dyDescent="0.35">
      <c r="B10" s="50" t="s">
        <v>68</v>
      </c>
      <c r="C10" s="53">
        <v>1670721.50134</v>
      </c>
      <c r="D10" s="53">
        <v>1154715.1697999998</v>
      </c>
      <c r="E10" s="87">
        <f t="shared" ref="E10:E20" si="0">D10/C10</f>
        <v>0.69114760830806454</v>
      </c>
    </row>
    <row r="11" spans="2:5" x14ac:dyDescent="0.35">
      <c r="B11" s="50" t="s">
        <v>69</v>
      </c>
      <c r="C11" s="53">
        <v>45600000</v>
      </c>
      <c r="D11" s="53">
        <v>43944613.561899997</v>
      </c>
      <c r="E11" s="87">
        <f t="shared" si="0"/>
        <v>0.96369766583114025</v>
      </c>
    </row>
    <row r="12" spans="2:5" x14ac:dyDescent="0.35">
      <c r="B12" s="50" t="s">
        <v>70</v>
      </c>
      <c r="C12" s="53">
        <v>16773000</v>
      </c>
      <c r="D12" s="53">
        <v>16144297.3507</v>
      </c>
      <c r="E12" s="87">
        <f t="shared" si="0"/>
        <v>0.96251698269242236</v>
      </c>
    </row>
    <row r="13" spans="2:5" x14ac:dyDescent="0.35">
      <c r="B13" s="50" t="s">
        <v>71</v>
      </c>
      <c r="C13" s="53">
        <v>49800000</v>
      </c>
      <c r="D13" s="53">
        <v>48887241.5418</v>
      </c>
      <c r="E13" s="87">
        <f t="shared" si="0"/>
        <v>0.98167151690361443</v>
      </c>
    </row>
    <row r="14" spans="2:5" x14ac:dyDescent="0.35">
      <c r="B14" s="50" t="s">
        <v>72</v>
      </c>
      <c r="C14" s="53">
        <v>21826100.035999998</v>
      </c>
      <c r="D14" s="53">
        <v>21111371.420999996</v>
      </c>
      <c r="E14" s="87">
        <f t="shared" si="0"/>
        <v>0.96725348945431722</v>
      </c>
    </row>
    <row r="15" spans="2:5" x14ac:dyDescent="0.35">
      <c r="B15" s="50" t="s">
        <v>73</v>
      </c>
      <c r="C15" s="53">
        <v>2118000</v>
      </c>
      <c r="D15" s="53">
        <v>1732267.3343999998</v>
      </c>
      <c r="E15" s="87">
        <f t="shared" si="0"/>
        <v>0.81787881699716702</v>
      </c>
    </row>
    <row r="16" spans="2:5" x14ac:dyDescent="0.35">
      <c r="B16" s="50" t="s">
        <v>74</v>
      </c>
      <c r="C16" s="53">
        <v>58322500.100000001</v>
      </c>
      <c r="D16" s="53">
        <v>56199706.103800006</v>
      </c>
      <c r="E16" s="87">
        <f t="shared" si="0"/>
        <v>0.96360248630356649</v>
      </c>
    </row>
    <row r="17" spans="1:5" x14ac:dyDescent="0.35">
      <c r="B17" s="50" t="s">
        <v>75</v>
      </c>
      <c r="C17" s="53">
        <v>1659000</v>
      </c>
      <c r="D17" s="53">
        <v>1425065.3273999998</v>
      </c>
      <c r="E17" s="87">
        <f t="shared" si="0"/>
        <v>0.85899055298372506</v>
      </c>
    </row>
    <row r="18" spans="1:5" x14ac:dyDescent="0.35">
      <c r="B18" s="50" t="s">
        <v>76</v>
      </c>
      <c r="C18" s="53">
        <v>856933.33600000001</v>
      </c>
      <c r="D18" s="53">
        <v>765461.37809999986</v>
      </c>
      <c r="E18" s="87">
        <f t="shared" si="0"/>
        <v>0.89325662329000566</v>
      </c>
    </row>
    <row r="19" spans="1:5" x14ac:dyDescent="0.35">
      <c r="B19" s="50" t="s">
        <v>0</v>
      </c>
      <c r="C19" s="53">
        <v>83537.360000000015</v>
      </c>
      <c r="D19" s="53">
        <v>72792.838999999993</v>
      </c>
      <c r="E19" s="87">
        <f t="shared" si="0"/>
        <v>0.87138064932863546</v>
      </c>
    </row>
    <row r="20" spans="1:5" x14ac:dyDescent="0.35">
      <c r="B20" s="95" t="s">
        <v>4</v>
      </c>
      <c r="C20" s="91">
        <f>SUM(C9:C19)</f>
        <v>251709792.33333999</v>
      </c>
      <c r="D20" s="91">
        <f>SUM(D9:D19)</f>
        <v>242739025.9005</v>
      </c>
      <c r="E20" s="92">
        <f t="shared" si="0"/>
        <v>0.9643606776292597</v>
      </c>
    </row>
    <row r="21" spans="1:5" s="93" customFormat="1" x14ac:dyDescent="0.35">
      <c r="A21" s="82"/>
      <c r="B21" s="83" t="s">
        <v>84</v>
      </c>
      <c r="C21" s="86">
        <f>SUM(C9:C19)-C20</f>
        <v>0</v>
      </c>
      <c r="D21" s="86">
        <f>SUM(D9:D19)-D20</f>
        <v>0</v>
      </c>
    </row>
    <row r="22" spans="1:5" s="93" customFormat="1" x14ac:dyDescent="0.35">
      <c r="A22" s="82"/>
      <c r="B22" s="83" t="str">
        <f>Indice!B15</f>
        <v>Información al: 01/01/2021</v>
      </c>
    </row>
    <row r="23" spans="1:5" x14ac:dyDescent="0.35">
      <c r="B23" s="51"/>
    </row>
    <row r="24" spans="1:5" x14ac:dyDescent="0.35">
      <c r="B24" s="48" t="s">
        <v>77</v>
      </c>
    </row>
    <row r="25" spans="1:5" x14ac:dyDescent="0.35">
      <c r="B25" s="49" t="s">
        <v>58</v>
      </c>
      <c r="C25" s="89"/>
      <c r="D25" s="89"/>
      <c r="E25" s="89"/>
    </row>
    <row r="26" spans="1:5" x14ac:dyDescent="0.35">
      <c r="B26" s="89" t="s">
        <v>63</v>
      </c>
      <c r="C26" s="89"/>
      <c r="D26" s="89"/>
      <c r="E26" s="89"/>
    </row>
    <row r="28" spans="1:5" ht="29" x14ac:dyDescent="0.35">
      <c r="B28" s="98" t="s">
        <v>78</v>
      </c>
      <c r="C28" s="90" t="s">
        <v>64</v>
      </c>
      <c r="D28" s="90" t="s">
        <v>65</v>
      </c>
      <c r="E28" s="90" t="s">
        <v>66</v>
      </c>
    </row>
    <row r="29" spans="1:5" x14ac:dyDescent="0.35">
      <c r="B29" s="50" t="s">
        <v>79</v>
      </c>
      <c r="C29" s="52">
        <v>88103798.060499996</v>
      </c>
      <c r="D29" s="52">
        <v>86032560.878700003</v>
      </c>
      <c r="E29" s="87">
        <f t="shared" ref="E29:E33" si="1">D29/C29</f>
        <v>0.97649094332598807</v>
      </c>
    </row>
    <row r="30" spans="1:5" x14ac:dyDescent="0.35">
      <c r="B30" s="50" t="s">
        <v>1</v>
      </c>
      <c r="C30" s="52">
        <v>67574239.299500003</v>
      </c>
      <c r="D30" s="52">
        <v>65717057.481899999</v>
      </c>
      <c r="E30" s="87">
        <f t="shared" si="1"/>
        <v>0.97251642287279516</v>
      </c>
    </row>
    <row r="31" spans="1:5" x14ac:dyDescent="0.35">
      <c r="B31" s="50" t="s">
        <v>80</v>
      </c>
      <c r="C31" s="52">
        <v>75675000</v>
      </c>
      <c r="D31" s="52">
        <v>73863800.964600012</v>
      </c>
      <c r="E31" s="87">
        <f t="shared" si="1"/>
        <v>0.97606608476511414</v>
      </c>
    </row>
    <row r="32" spans="1:5" x14ac:dyDescent="0.35">
      <c r="B32" s="50" t="s">
        <v>81</v>
      </c>
      <c r="C32" s="52">
        <v>20356754.973340001</v>
      </c>
      <c r="D32" s="52">
        <v>17125606.575300001</v>
      </c>
      <c r="E32" s="87">
        <f t="shared" si="1"/>
        <v>0.84127389644019201</v>
      </c>
    </row>
    <row r="33" spans="1:5" x14ac:dyDescent="0.35">
      <c r="B33" s="95" t="s">
        <v>4</v>
      </c>
      <c r="C33" s="91">
        <f>SUM(C29:C32)</f>
        <v>251709792.33334002</v>
      </c>
      <c r="D33" s="91">
        <f>SUM(D29:D32)</f>
        <v>242739025.90050003</v>
      </c>
      <c r="E33" s="92">
        <f t="shared" si="1"/>
        <v>0.9643606776292597</v>
      </c>
    </row>
    <row r="34" spans="1:5" x14ac:dyDescent="0.35">
      <c r="C34" s="86">
        <f>SUM(C29:C32)-C33</f>
        <v>0</v>
      </c>
      <c r="D34" s="86">
        <f>SUM(D29:D32)-D33</f>
        <v>0</v>
      </c>
    </row>
    <row r="35" spans="1:5" x14ac:dyDescent="0.35">
      <c r="B35" s="89" t="s">
        <v>82</v>
      </c>
      <c r="C35" s="89"/>
      <c r="D35" s="89"/>
      <c r="E35" s="89"/>
    </row>
    <row r="37" spans="1:5" ht="29" x14ac:dyDescent="0.35">
      <c r="B37" s="98" t="s">
        <v>78</v>
      </c>
      <c r="C37" s="90" t="s">
        <v>64</v>
      </c>
      <c r="D37" s="90" t="s">
        <v>65</v>
      </c>
      <c r="E37" s="90" t="s">
        <v>66</v>
      </c>
    </row>
    <row r="38" spans="1:5" x14ac:dyDescent="0.35">
      <c r="A38" s="24"/>
      <c r="B38" s="50" t="s">
        <v>79</v>
      </c>
      <c r="C38" s="87">
        <f>C29/C$33</f>
        <v>0.35002133704764204</v>
      </c>
      <c r="D38" s="87">
        <f>D29/D$33</f>
        <v>0.35442410036680788</v>
      </c>
      <c r="E38" s="88">
        <f>E29</f>
        <v>0.97649094332598807</v>
      </c>
    </row>
    <row r="39" spans="1:5" x14ac:dyDescent="0.35">
      <c r="B39" s="50" t="s">
        <v>1</v>
      </c>
      <c r="C39" s="87">
        <f t="shared" ref="C39:D39" si="2">C30/C$33</f>
        <v>0.26846090759159358</v>
      </c>
      <c r="D39" s="87">
        <f t="shared" si="2"/>
        <v>0.27073132240729086</v>
      </c>
      <c r="E39" s="88">
        <f t="shared" ref="E39:E42" si="3">E30</f>
        <v>0.97251642287279516</v>
      </c>
    </row>
    <row r="40" spans="1:5" x14ac:dyDescent="0.35">
      <c r="B40" s="50" t="s">
        <v>80</v>
      </c>
      <c r="C40" s="87">
        <f t="shared" ref="C40:D40" si="4">C31/C$33</f>
        <v>0.30064384582934056</v>
      </c>
      <c r="D40" s="87">
        <f t="shared" si="4"/>
        <v>0.30429305996670336</v>
      </c>
      <c r="E40" s="88">
        <f t="shared" si="3"/>
        <v>0.97606608476511414</v>
      </c>
    </row>
    <row r="41" spans="1:5" x14ac:dyDescent="0.35">
      <c r="B41" s="50" t="s">
        <v>81</v>
      </c>
      <c r="C41" s="87">
        <f t="shared" ref="C41:D41" si="5">C32/C$33</f>
        <v>8.087390953142376E-2</v>
      </c>
      <c r="D41" s="87">
        <f t="shared" si="5"/>
        <v>7.0551517259197852E-2</v>
      </c>
      <c r="E41" s="88">
        <f t="shared" si="3"/>
        <v>0.84127389644019201</v>
      </c>
    </row>
    <row r="42" spans="1:5" x14ac:dyDescent="0.35">
      <c r="B42" s="95" t="s">
        <v>83</v>
      </c>
      <c r="C42" s="132">
        <f t="shared" ref="C42:D42" si="6">C33/C$33</f>
        <v>1</v>
      </c>
      <c r="D42" s="132">
        <f t="shared" si="6"/>
        <v>1</v>
      </c>
      <c r="E42" s="94">
        <f t="shared" si="3"/>
        <v>0.9643606776292597</v>
      </c>
    </row>
    <row r="50" spans="2:2" x14ac:dyDescent="0.35">
      <c r="B50" s="84" t="str">
        <f>+B21</f>
        <v>Fuente: Fogape</v>
      </c>
    </row>
    <row r="51" spans="2:2" x14ac:dyDescent="0.35">
      <c r="B51" s="84" t="str">
        <f>Indice!B15</f>
        <v>Información al: 01/01/2021</v>
      </c>
    </row>
    <row r="52" spans="2:2" x14ac:dyDescent="0.35">
      <c r="B52" s="96" t="str">
        <f>+Indice!B16</f>
        <v>Actualización: 05/01/2021</v>
      </c>
    </row>
    <row r="53" spans="2:2" x14ac:dyDescent="0.35">
      <c r="B53" s="97"/>
    </row>
    <row r="54" spans="2:2" x14ac:dyDescent="0.35">
      <c r="B54" s="93"/>
    </row>
  </sheetData>
  <conditionalFormatting sqref="C2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34:D3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2:X70"/>
  <sheetViews>
    <sheetView zoomScale="80" zoomScaleNormal="80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8.7265625" style="6" customWidth="1"/>
    <col min="3" max="3" width="11.453125" style="6"/>
    <col min="4" max="4" width="18.54296875" style="6" bestFit="1" customWidth="1"/>
    <col min="5" max="5" width="8.81640625" style="6" bestFit="1" customWidth="1"/>
    <col min="6" max="6" width="16.7265625" style="6" bestFit="1" customWidth="1"/>
    <col min="7" max="7" width="8.81640625" style="6" bestFit="1" customWidth="1"/>
    <col min="8" max="8" width="18.54296875" style="6" bestFit="1" customWidth="1"/>
    <col min="9" max="9" width="8.81640625" style="6" bestFit="1" customWidth="1"/>
    <col min="10" max="10" width="18.54296875" style="6" bestFit="1" customWidth="1"/>
    <col min="11" max="11" width="8.81640625" style="6" bestFit="1" customWidth="1"/>
    <col min="12" max="12" width="15.7265625" style="6" bestFit="1" customWidth="1"/>
    <col min="13" max="13" width="9.1796875" style="15" bestFit="1" customWidth="1"/>
    <col min="14" max="14" width="19.26953125" style="15" bestFit="1" customWidth="1"/>
    <col min="15" max="15" width="9.54296875" style="6" bestFit="1" customWidth="1"/>
    <col min="16" max="16" width="18.54296875" style="6" bestFit="1" customWidth="1"/>
    <col min="17" max="17" width="8.81640625" style="6" bestFit="1" customWidth="1"/>
    <col min="18" max="18" width="16.7265625" style="6" bestFit="1" customWidth="1"/>
    <col min="19" max="19" width="8.81640625" style="6" bestFit="1" customWidth="1"/>
    <col min="20" max="20" width="16.7265625" style="6" bestFit="1" customWidth="1"/>
    <col min="21" max="21" width="8.81640625" style="6" bestFit="1" customWidth="1"/>
    <col min="22" max="22" width="16.7265625" style="6" bestFit="1" customWidth="1"/>
    <col min="23" max="23" width="9.1796875" style="15" bestFit="1" customWidth="1"/>
    <col min="24" max="24" width="19.26953125" style="15" bestFit="1" customWidth="1"/>
    <col min="25" max="16384" width="11.453125" style="6"/>
  </cols>
  <sheetData>
    <row r="2" spans="2:24" x14ac:dyDescent="0.35">
      <c r="B2" s="7" t="s">
        <v>90</v>
      </c>
    </row>
    <row r="3" spans="2:24" x14ac:dyDescent="0.35">
      <c r="B3" s="7"/>
    </row>
    <row r="4" spans="2:24" x14ac:dyDescent="0.35">
      <c r="B4" s="7" t="s">
        <v>50</v>
      </c>
    </row>
    <row r="5" spans="2:24" x14ac:dyDescent="0.35">
      <c r="B5" s="109" t="s">
        <v>46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2:24" x14ac:dyDescent="0.35">
      <c r="B6" s="110" t="s">
        <v>2</v>
      </c>
      <c r="C6" s="112" t="s">
        <v>6</v>
      </c>
      <c r="D6" s="112"/>
      <c r="E6" s="114" t="s">
        <v>7</v>
      </c>
      <c r="F6" s="120"/>
      <c r="G6" s="112" t="s">
        <v>8</v>
      </c>
      <c r="H6" s="112"/>
      <c r="I6" s="106" t="s">
        <v>9</v>
      </c>
      <c r="J6" s="107"/>
      <c r="K6" s="107"/>
      <c r="L6" s="107"/>
      <c r="M6" s="107"/>
      <c r="N6" s="108"/>
      <c r="O6" s="107" t="s">
        <v>10</v>
      </c>
      <c r="P6" s="108"/>
      <c r="Q6" s="106" t="s">
        <v>11</v>
      </c>
      <c r="R6" s="107"/>
      <c r="S6" s="107"/>
      <c r="T6" s="107"/>
      <c r="U6" s="107"/>
      <c r="V6" s="107"/>
      <c r="W6" s="107"/>
      <c r="X6" s="108"/>
    </row>
    <row r="7" spans="2:24" x14ac:dyDescent="0.35">
      <c r="B7" s="110"/>
      <c r="C7" s="113"/>
      <c r="D7" s="113"/>
      <c r="E7" s="114"/>
      <c r="F7" s="120"/>
      <c r="G7" s="113"/>
      <c r="H7" s="113"/>
      <c r="I7" s="121" t="s">
        <v>12</v>
      </c>
      <c r="J7" s="122"/>
      <c r="K7" s="122" t="s">
        <v>13</v>
      </c>
      <c r="L7" s="122"/>
      <c r="M7" s="123" t="s">
        <v>4</v>
      </c>
      <c r="N7" s="124"/>
      <c r="O7" s="122" t="s">
        <v>14</v>
      </c>
      <c r="P7" s="127"/>
      <c r="Q7" s="121" t="s">
        <v>15</v>
      </c>
      <c r="R7" s="122"/>
      <c r="S7" s="122" t="s">
        <v>16</v>
      </c>
      <c r="T7" s="122"/>
      <c r="U7" s="122" t="s">
        <v>17</v>
      </c>
      <c r="V7" s="122"/>
      <c r="W7" s="123" t="s">
        <v>4</v>
      </c>
      <c r="X7" s="124"/>
    </row>
    <row r="8" spans="2:24" ht="45" customHeight="1" x14ac:dyDescent="0.35">
      <c r="B8" s="110"/>
      <c r="C8" s="113"/>
      <c r="D8" s="113"/>
      <c r="E8" s="116"/>
      <c r="F8" s="117"/>
      <c r="G8" s="113"/>
      <c r="H8" s="113"/>
      <c r="I8" s="121"/>
      <c r="J8" s="122"/>
      <c r="K8" s="122"/>
      <c r="L8" s="122"/>
      <c r="M8" s="125"/>
      <c r="N8" s="126"/>
      <c r="O8" s="122"/>
      <c r="P8" s="127"/>
      <c r="Q8" s="121"/>
      <c r="R8" s="122"/>
      <c r="S8" s="122"/>
      <c r="T8" s="122"/>
      <c r="U8" s="122"/>
      <c r="V8" s="122"/>
      <c r="W8" s="125"/>
      <c r="X8" s="126"/>
    </row>
    <row r="9" spans="2:24" x14ac:dyDescent="0.35">
      <c r="B9" s="111"/>
      <c r="C9" s="18" t="s">
        <v>18</v>
      </c>
      <c r="D9" s="18" t="s">
        <v>19</v>
      </c>
      <c r="E9" s="19" t="s">
        <v>18</v>
      </c>
      <c r="F9" s="20" t="s">
        <v>19</v>
      </c>
      <c r="G9" s="18" t="s">
        <v>18</v>
      </c>
      <c r="H9" s="18" t="s">
        <v>19</v>
      </c>
      <c r="I9" s="19" t="s">
        <v>18</v>
      </c>
      <c r="J9" s="18" t="s">
        <v>19</v>
      </c>
      <c r="K9" s="18" t="s">
        <v>18</v>
      </c>
      <c r="L9" s="18" t="s">
        <v>19</v>
      </c>
      <c r="M9" s="21" t="s">
        <v>18</v>
      </c>
      <c r="N9" s="22" t="s">
        <v>19</v>
      </c>
      <c r="O9" s="18" t="s">
        <v>18</v>
      </c>
      <c r="P9" s="20" t="s">
        <v>19</v>
      </c>
      <c r="Q9" s="19" t="s">
        <v>18</v>
      </c>
      <c r="R9" s="18" t="s">
        <v>19</v>
      </c>
      <c r="S9" s="18" t="s">
        <v>18</v>
      </c>
      <c r="T9" s="18" t="s">
        <v>19</v>
      </c>
      <c r="U9" s="18" t="s">
        <v>18</v>
      </c>
      <c r="V9" s="18" t="s">
        <v>19</v>
      </c>
      <c r="W9" s="21" t="s">
        <v>18</v>
      </c>
      <c r="X9" s="22" t="s">
        <v>19</v>
      </c>
    </row>
    <row r="10" spans="2:24" x14ac:dyDescent="0.35">
      <c r="B10" s="1" t="s">
        <v>20</v>
      </c>
      <c r="C10" s="2">
        <v>42360</v>
      </c>
      <c r="D10" s="2">
        <v>79528841.545557022</v>
      </c>
      <c r="E10" s="3">
        <v>73</v>
      </c>
      <c r="F10" s="4">
        <v>66385.981955589712</v>
      </c>
      <c r="G10" s="2">
        <v>322</v>
      </c>
      <c r="H10" s="2">
        <v>3088336.6448693969</v>
      </c>
      <c r="I10" s="3">
        <v>1294</v>
      </c>
      <c r="J10" s="28">
        <v>5173344.366703257</v>
      </c>
      <c r="K10" s="28">
        <v>0</v>
      </c>
      <c r="L10" s="28">
        <v>0</v>
      </c>
      <c r="M10" s="29">
        <v>1294</v>
      </c>
      <c r="N10" s="5">
        <v>5173344.366703257</v>
      </c>
      <c r="O10" s="28">
        <v>39176</v>
      </c>
      <c r="P10" s="4">
        <v>64342600.644698769</v>
      </c>
      <c r="Q10" s="3">
        <v>3</v>
      </c>
      <c r="R10" s="28">
        <v>19092.247893746651</v>
      </c>
      <c r="S10" s="28">
        <v>271</v>
      </c>
      <c r="T10" s="28">
        <v>1277051.0492308233</v>
      </c>
      <c r="U10" s="28">
        <v>1221</v>
      </c>
      <c r="V10" s="28">
        <v>5562030.6102054426</v>
      </c>
      <c r="W10" s="29">
        <v>1495</v>
      </c>
      <c r="X10" s="5">
        <v>6858173.9073300129</v>
      </c>
    </row>
    <row r="11" spans="2:24" x14ac:dyDescent="0.35">
      <c r="B11" s="1" t="s">
        <v>21</v>
      </c>
      <c r="C11" s="2">
        <v>433</v>
      </c>
      <c r="D11" s="2">
        <v>2561330.6127166757</v>
      </c>
      <c r="E11" s="3">
        <v>0</v>
      </c>
      <c r="F11" s="4">
        <v>0</v>
      </c>
      <c r="G11" s="2">
        <v>65</v>
      </c>
      <c r="H11" s="2">
        <v>487695.13223359693</v>
      </c>
      <c r="I11" s="3">
        <v>5</v>
      </c>
      <c r="J11" s="28">
        <v>18748.243427192658</v>
      </c>
      <c r="K11" s="28">
        <v>0</v>
      </c>
      <c r="L11" s="28">
        <v>0</v>
      </c>
      <c r="M11" s="29">
        <v>5</v>
      </c>
      <c r="N11" s="5">
        <v>18748.243427192658</v>
      </c>
      <c r="O11" s="28">
        <v>275</v>
      </c>
      <c r="P11" s="4">
        <v>1554635.9417930683</v>
      </c>
      <c r="Q11" s="3">
        <v>26</v>
      </c>
      <c r="R11" s="28">
        <v>176680.69402213118</v>
      </c>
      <c r="S11" s="28">
        <v>19</v>
      </c>
      <c r="T11" s="28">
        <v>91677.190336639338</v>
      </c>
      <c r="U11" s="28">
        <v>43</v>
      </c>
      <c r="V11" s="28">
        <v>231893.4109040472</v>
      </c>
      <c r="W11" s="29">
        <v>88</v>
      </c>
      <c r="X11" s="5">
        <v>500251.2952628177</v>
      </c>
    </row>
    <row r="12" spans="2:24" x14ac:dyDescent="0.35">
      <c r="B12" s="6" t="s">
        <v>85</v>
      </c>
      <c r="C12" s="2">
        <v>250301</v>
      </c>
      <c r="D12" s="2">
        <v>130564237.90636818</v>
      </c>
      <c r="E12" s="3">
        <v>0</v>
      </c>
      <c r="F12" s="4">
        <v>0</v>
      </c>
      <c r="G12" s="2">
        <v>19633</v>
      </c>
      <c r="H12" s="2">
        <v>19058975.369624201</v>
      </c>
      <c r="I12" s="3">
        <v>8475</v>
      </c>
      <c r="J12" s="28">
        <v>12408865.779020475</v>
      </c>
      <c r="K12" s="28">
        <v>16099</v>
      </c>
      <c r="L12" s="28">
        <v>9062660.5794617645</v>
      </c>
      <c r="M12" s="29">
        <v>24574</v>
      </c>
      <c r="N12" s="5">
        <v>21471526.358482238</v>
      </c>
      <c r="O12" s="28">
        <v>156241</v>
      </c>
      <c r="P12" s="4">
        <v>55449910.216795057</v>
      </c>
      <c r="Q12" s="3">
        <v>0</v>
      </c>
      <c r="R12" s="28">
        <v>0</v>
      </c>
      <c r="S12" s="28">
        <v>29330</v>
      </c>
      <c r="T12" s="28">
        <v>16335777.604518017</v>
      </c>
      <c r="U12" s="28">
        <v>20523</v>
      </c>
      <c r="V12" s="28">
        <v>18248048.356948666</v>
      </c>
      <c r="W12" s="29">
        <v>49853</v>
      </c>
      <c r="X12" s="5">
        <v>34583825.961466685</v>
      </c>
    </row>
    <row r="13" spans="2:24" x14ac:dyDescent="0.35">
      <c r="B13" s="1" t="s">
        <v>22</v>
      </c>
      <c r="C13" s="2">
        <v>11020</v>
      </c>
      <c r="D13" s="2">
        <v>36670710.084766142</v>
      </c>
      <c r="E13" s="3">
        <v>1360</v>
      </c>
      <c r="F13" s="4">
        <v>5877138.7956541227</v>
      </c>
      <c r="G13" s="2">
        <v>4</v>
      </c>
      <c r="H13" s="2">
        <v>4600.2166196125891</v>
      </c>
      <c r="I13" s="3">
        <v>95</v>
      </c>
      <c r="J13" s="28">
        <v>182872.65453454648</v>
      </c>
      <c r="K13" s="28">
        <v>7</v>
      </c>
      <c r="L13" s="28">
        <v>20828.192473251074</v>
      </c>
      <c r="M13" s="29">
        <v>102</v>
      </c>
      <c r="N13" s="5">
        <v>203700.84700779757</v>
      </c>
      <c r="O13" s="28">
        <v>4816</v>
      </c>
      <c r="P13" s="4">
        <v>21607959.794581175</v>
      </c>
      <c r="Q13" s="3">
        <v>554</v>
      </c>
      <c r="R13" s="28">
        <v>515274.25336410571</v>
      </c>
      <c r="S13" s="28">
        <v>185</v>
      </c>
      <c r="T13" s="28">
        <v>2475009.1106830933</v>
      </c>
      <c r="U13" s="28">
        <v>3999</v>
      </c>
      <c r="V13" s="28">
        <v>5987027.0668562362</v>
      </c>
      <c r="W13" s="29">
        <v>4738</v>
      </c>
      <c r="X13" s="5">
        <v>8977310.4309034348</v>
      </c>
    </row>
    <row r="14" spans="2:24" x14ac:dyDescent="0.35">
      <c r="B14" s="6" t="s">
        <v>23</v>
      </c>
      <c r="C14" s="2">
        <v>32147</v>
      </c>
      <c r="D14" s="2">
        <v>83748941.593236044</v>
      </c>
      <c r="E14" s="3">
        <v>0</v>
      </c>
      <c r="F14" s="4">
        <v>0</v>
      </c>
      <c r="G14" s="2">
        <v>2067</v>
      </c>
      <c r="H14" s="2">
        <v>3606223.8611130128</v>
      </c>
      <c r="I14" s="3">
        <v>6464</v>
      </c>
      <c r="J14" s="28">
        <v>10991245.101599999</v>
      </c>
      <c r="K14" s="28">
        <v>0</v>
      </c>
      <c r="L14" s="28">
        <v>0</v>
      </c>
      <c r="M14" s="29">
        <v>6464</v>
      </c>
      <c r="N14" s="5">
        <v>10991245.101599999</v>
      </c>
      <c r="O14" s="28">
        <v>21816</v>
      </c>
      <c r="P14" s="4">
        <v>64459255.355341136</v>
      </c>
      <c r="Q14" s="3">
        <v>0</v>
      </c>
      <c r="R14" s="28">
        <v>0</v>
      </c>
      <c r="S14" s="28">
        <v>493</v>
      </c>
      <c r="T14" s="28">
        <v>1185095.4034811188</v>
      </c>
      <c r="U14" s="28">
        <v>1307</v>
      </c>
      <c r="V14" s="28">
        <v>3507121.8717007823</v>
      </c>
      <c r="W14" s="29">
        <v>1800</v>
      </c>
      <c r="X14" s="5">
        <v>4692217.2751819007</v>
      </c>
    </row>
    <row r="15" spans="2:24" x14ac:dyDescent="0.35">
      <c r="B15" s="6" t="s">
        <v>24</v>
      </c>
      <c r="C15" s="2">
        <v>695</v>
      </c>
      <c r="D15" s="2">
        <v>3270985.5421114787</v>
      </c>
      <c r="E15" s="3">
        <v>0</v>
      </c>
      <c r="F15" s="4">
        <v>0</v>
      </c>
      <c r="G15" s="2">
        <v>37</v>
      </c>
      <c r="H15" s="2">
        <v>185786.07944645552</v>
      </c>
      <c r="I15" s="3">
        <v>93</v>
      </c>
      <c r="J15" s="28">
        <v>555888.64936622337</v>
      </c>
      <c r="K15" s="28">
        <v>0</v>
      </c>
      <c r="L15" s="28">
        <v>0</v>
      </c>
      <c r="M15" s="29">
        <v>93</v>
      </c>
      <c r="N15" s="5">
        <v>555888.64936622337</v>
      </c>
      <c r="O15" s="28">
        <v>500</v>
      </c>
      <c r="P15" s="4">
        <v>2381827.2231718656</v>
      </c>
      <c r="Q15" s="3">
        <v>0</v>
      </c>
      <c r="R15" s="28">
        <v>0</v>
      </c>
      <c r="S15" s="28">
        <v>0</v>
      </c>
      <c r="T15" s="28">
        <v>0</v>
      </c>
      <c r="U15" s="28">
        <v>65</v>
      </c>
      <c r="V15" s="28">
        <v>147483.5901269342</v>
      </c>
      <c r="W15" s="29">
        <v>65</v>
      </c>
      <c r="X15" s="5">
        <v>147483.5901269342</v>
      </c>
    </row>
    <row r="16" spans="2:24" x14ac:dyDescent="0.35">
      <c r="B16" s="6" t="s">
        <v>25</v>
      </c>
      <c r="C16" s="2">
        <v>59799</v>
      </c>
      <c r="D16" s="2">
        <v>97549862.154589415</v>
      </c>
      <c r="E16" s="3">
        <v>0</v>
      </c>
      <c r="F16" s="4">
        <v>0</v>
      </c>
      <c r="G16" s="2">
        <v>0</v>
      </c>
      <c r="H16" s="2">
        <v>0</v>
      </c>
      <c r="I16" s="3">
        <v>11268</v>
      </c>
      <c r="J16" s="28">
        <v>13010607.853346769</v>
      </c>
      <c r="K16" s="28">
        <v>837</v>
      </c>
      <c r="L16" s="28">
        <v>1818557.9145279622</v>
      </c>
      <c r="M16" s="29">
        <v>12105</v>
      </c>
      <c r="N16" s="5">
        <v>14829165.767874731</v>
      </c>
      <c r="O16" s="28">
        <v>36831</v>
      </c>
      <c r="P16" s="4">
        <v>71225301.531198278</v>
      </c>
      <c r="Q16" s="3">
        <v>0</v>
      </c>
      <c r="R16" s="28">
        <v>0</v>
      </c>
      <c r="S16" s="28">
        <v>2992</v>
      </c>
      <c r="T16" s="28">
        <v>0</v>
      </c>
      <c r="U16" s="28">
        <v>7871</v>
      </c>
      <c r="V16" s="28">
        <v>11495394.855516404</v>
      </c>
      <c r="W16" s="29">
        <v>10863</v>
      </c>
      <c r="X16" s="5">
        <v>11495394.855516404</v>
      </c>
    </row>
    <row r="17" spans="2:24" x14ac:dyDescent="0.35">
      <c r="B17" s="6" t="s">
        <v>26</v>
      </c>
      <c r="C17" s="2">
        <v>16047</v>
      </c>
      <c r="D17" s="2">
        <v>41850433.825718395</v>
      </c>
      <c r="E17" s="3">
        <v>0</v>
      </c>
      <c r="F17" s="4">
        <v>0</v>
      </c>
      <c r="G17" s="2">
        <v>161</v>
      </c>
      <c r="H17" s="2">
        <v>304974.55061836523</v>
      </c>
      <c r="I17" s="3">
        <v>2045</v>
      </c>
      <c r="J17" s="28">
        <v>4610870.9421147127</v>
      </c>
      <c r="K17" s="28">
        <v>0</v>
      </c>
      <c r="L17" s="28">
        <v>0</v>
      </c>
      <c r="M17" s="29">
        <v>2045</v>
      </c>
      <c r="N17" s="5">
        <v>4610870.9421147127</v>
      </c>
      <c r="O17" s="28">
        <v>10258</v>
      </c>
      <c r="P17" s="4">
        <v>27626772.963347357</v>
      </c>
      <c r="Q17" s="3">
        <v>0</v>
      </c>
      <c r="R17" s="28">
        <v>0</v>
      </c>
      <c r="S17" s="28">
        <v>616</v>
      </c>
      <c r="T17" s="28">
        <v>1125608.5852850713</v>
      </c>
      <c r="U17" s="28">
        <v>2967</v>
      </c>
      <c r="V17" s="28">
        <v>8182206.7843528884</v>
      </c>
      <c r="W17" s="29">
        <v>3583</v>
      </c>
      <c r="X17" s="5">
        <v>9307815.3696379587</v>
      </c>
    </row>
    <row r="18" spans="2:24" x14ac:dyDescent="0.35">
      <c r="B18" s="6" t="s">
        <v>27</v>
      </c>
      <c r="C18" s="2">
        <v>1456</v>
      </c>
      <c r="D18" s="2">
        <v>6944744.6402900098</v>
      </c>
      <c r="E18" s="3">
        <v>2</v>
      </c>
      <c r="F18" s="4">
        <v>5504.0714648638996</v>
      </c>
      <c r="G18" s="2">
        <v>20</v>
      </c>
      <c r="H18" s="2">
        <v>66741.991524417957</v>
      </c>
      <c r="I18" s="3">
        <v>51</v>
      </c>
      <c r="J18" s="28">
        <v>272122.6726807821</v>
      </c>
      <c r="K18" s="28">
        <v>155</v>
      </c>
      <c r="L18" s="28">
        <v>806925.89194338105</v>
      </c>
      <c r="M18" s="29">
        <v>206</v>
      </c>
      <c r="N18" s="5">
        <v>1079048.5646241631</v>
      </c>
      <c r="O18" s="28">
        <v>457</v>
      </c>
      <c r="P18" s="4">
        <v>1913547.8890681916</v>
      </c>
      <c r="Q18" s="3">
        <v>111</v>
      </c>
      <c r="R18" s="28">
        <v>957626.75364016928</v>
      </c>
      <c r="S18" s="28">
        <v>47</v>
      </c>
      <c r="T18" s="28">
        <v>272025.6751861666</v>
      </c>
      <c r="U18" s="28">
        <v>613</v>
      </c>
      <c r="V18" s="28">
        <v>2650249.6947820373</v>
      </c>
      <c r="W18" s="29">
        <v>771</v>
      </c>
      <c r="X18" s="5">
        <v>3879902.1236083731</v>
      </c>
    </row>
    <row r="19" spans="2:24" x14ac:dyDescent="0.35">
      <c r="B19" s="6" t="s">
        <v>28</v>
      </c>
      <c r="C19" s="2">
        <v>179</v>
      </c>
      <c r="D19" s="2">
        <v>1946382.3286281549</v>
      </c>
      <c r="E19" s="3">
        <v>2</v>
      </c>
      <c r="F19" s="4">
        <v>41280.535986479248</v>
      </c>
      <c r="G19" s="2">
        <v>5</v>
      </c>
      <c r="H19" s="2">
        <v>91161.183636808346</v>
      </c>
      <c r="I19" s="3">
        <v>15</v>
      </c>
      <c r="J19" s="2">
        <v>275169.17279653961</v>
      </c>
      <c r="K19" s="2">
        <v>5</v>
      </c>
      <c r="L19" s="2">
        <v>30788.399756582439</v>
      </c>
      <c r="M19" s="54">
        <v>20</v>
      </c>
      <c r="N19" s="5">
        <v>305957.57255312201</v>
      </c>
      <c r="O19" s="2">
        <v>123</v>
      </c>
      <c r="P19" s="4">
        <v>1080425.8706495045</v>
      </c>
      <c r="Q19" s="3">
        <v>4</v>
      </c>
      <c r="R19" s="2">
        <v>46784.607451343152</v>
      </c>
      <c r="S19" s="2">
        <v>0</v>
      </c>
      <c r="T19" s="2">
        <v>0</v>
      </c>
      <c r="U19" s="2">
        <v>25</v>
      </c>
      <c r="V19" s="2">
        <v>380772.55835089763</v>
      </c>
      <c r="W19" s="54">
        <v>29</v>
      </c>
      <c r="X19" s="5">
        <v>427557.16580224078</v>
      </c>
    </row>
    <row r="20" spans="2:24" x14ac:dyDescent="0.35">
      <c r="B20" s="6" t="s">
        <v>0</v>
      </c>
      <c r="C20" s="2">
        <v>375</v>
      </c>
      <c r="D20" s="2">
        <v>155258.56848045316</v>
      </c>
      <c r="E20" s="3">
        <v>12</v>
      </c>
      <c r="F20" s="4">
        <v>4296.6157872593822</v>
      </c>
      <c r="G20" s="2">
        <v>0</v>
      </c>
      <c r="H20" s="2">
        <v>0</v>
      </c>
      <c r="I20" s="3">
        <v>8</v>
      </c>
      <c r="J20" s="28">
        <v>1606.5008588071507</v>
      </c>
      <c r="K20" s="28">
        <v>26</v>
      </c>
      <c r="L20" s="28">
        <v>30372.154352052108</v>
      </c>
      <c r="M20" s="29">
        <v>34</v>
      </c>
      <c r="N20" s="5">
        <v>31978.655210859259</v>
      </c>
      <c r="O20" s="28">
        <v>302</v>
      </c>
      <c r="P20" s="4">
        <v>85518.026969262166</v>
      </c>
      <c r="Q20" s="3">
        <v>3</v>
      </c>
      <c r="R20" s="28">
        <v>1462.0189828544735</v>
      </c>
      <c r="S20" s="28">
        <v>12</v>
      </c>
      <c r="T20" s="28">
        <v>26357.622227366999</v>
      </c>
      <c r="U20" s="28">
        <v>12</v>
      </c>
      <c r="V20" s="28">
        <v>5645.629302850868</v>
      </c>
      <c r="W20" s="29">
        <v>27</v>
      </c>
      <c r="X20" s="5">
        <v>33465.270513072341</v>
      </c>
    </row>
    <row r="21" spans="2:24" x14ac:dyDescent="0.35">
      <c r="B21" s="7" t="s">
        <v>4</v>
      </c>
      <c r="C21" s="8">
        <v>414812</v>
      </c>
      <c r="D21" s="8">
        <v>484791728.80246198</v>
      </c>
      <c r="E21" s="9">
        <v>1449</v>
      </c>
      <c r="F21" s="10">
        <v>5994606.0008483147</v>
      </c>
      <c r="G21" s="8">
        <v>22314</v>
      </c>
      <c r="H21" s="8">
        <v>26894495.029685866</v>
      </c>
      <c r="I21" s="9">
        <v>29813</v>
      </c>
      <c r="J21" s="30">
        <v>47501341.936449297</v>
      </c>
      <c r="K21" s="30">
        <v>17129</v>
      </c>
      <c r="L21" s="30">
        <v>11770133.132514993</v>
      </c>
      <c r="M21" s="31">
        <v>46942</v>
      </c>
      <c r="N21" s="11">
        <v>59271475.068964288</v>
      </c>
      <c r="O21" s="30">
        <v>270795</v>
      </c>
      <c r="P21" s="10">
        <v>311727755.45761371</v>
      </c>
      <c r="Q21" s="9">
        <v>701</v>
      </c>
      <c r="R21" s="30">
        <v>1716920.5753543505</v>
      </c>
      <c r="S21" s="30">
        <v>33965</v>
      </c>
      <c r="T21" s="30">
        <v>22788602.240948301</v>
      </c>
      <c r="U21" s="30">
        <v>38646</v>
      </c>
      <c r="V21" s="30">
        <v>56397874.429047197</v>
      </c>
      <c r="W21" s="31">
        <v>73312</v>
      </c>
      <c r="X21" s="11">
        <v>80903397.245349839</v>
      </c>
    </row>
    <row r="22" spans="2:24" s="24" customFormat="1" x14ac:dyDescent="0.35">
      <c r="B22" s="24" t="s">
        <v>49</v>
      </c>
      <c r="D22" s="25">
        <v>19814.127205068609</v>
      </c>
      <c r="E22" s="27"/>
      <c r="F22" s="34">
        <v>245.00807003964906</v>
      </c>
      <c r="H22" s="25">
        <v>1099.2162489047298</v>
      </c>
      <c r="I22" s="27"/>
      <c r="J22" s="25">
        <v>1941.4473796102579</v>
      </c>
      <c r="K22" s="32"/>
      <c r="L22" s="25">
        <v>481.0620752221472</v>
      </c>
      <c r="M22" s="32"/>
      <c r="N22" s="34">
        <v>2422.509454832405</v>
      </c>
      <c r="P22" s="25">
        <v>12740.756562091561</v>
      </c>
      <c r="Q22" s="27"/>
      <c r="R22" s="25">
        <v>70.172984933355821</v>
      </c>
      <c r="S22" s="32"/>
      <c r="T22" s="25">
        <v>931.40257310753066</v>
      </c>
      <c r="U22" s="32"/>
      <c r="V22" s="25">
        <v>2305.0613111593839</v>
      </c>
      <c r="W22" s="32"/>
      <c r="X22" s="34">
        <v>3306.6368692002698</v>
      </c>
    </row>
    <row r="24" spans="2:24" x14ac:dyDescent="0.35">
      <c r="B24" s="6" t="s">
        <v>29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P24" s="26"/>
    </row>
    <row r="25" spans="2:24" x14ac:dyDescent="0.35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7" spans="2:24" ht="15" x14ac:dyDescent="0.25">
      <c r="B27" s="7" t="s">
        <v>3</v>
      </c>
    </row>
    <row r="28" spans="2:24" ht="15" x14ac:dyDescent="0.25">
      <c r="B28" s="109" t="s">
        <v>47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</row>
    <row r="29" spans="2:24" ht="15" customHeight="1" x14ac:dyDescent="0.25">
      <c r="B29" s="110" t="s">
        <v>30</v>
      </c>
      <c r="C29" s="112" t="s">
        <v>6</v>
      </c>
      <c r="D29" s="112"/>
      <c r="E29" s="114" t="s">
        <v>7</v>
      </c>
      <c r="F29" s="115"/>
      <c r="G29" s="116" t="s">
        <v>8</v>
      </c>
      <c r="H29" s="117"/>
      <c r="I29" s="106" t="s">
        <v>9</v>
      </c>
      <c r="J29" s="107"/>
      <c r="K29" s="107"/>
      <c r="L29" s="107"/>
      <c r="M29" s="107"/>
      <c r="N29" s="108"/>
      <c r="O29" s="106" t="s">
        <v>10</v>
      </c>
      <c r="P29" s="108"/>
      <c r="Q29" s="106" t="s">
        <v>11</v>
      </c>
      <c r="R29" s="107"/>
      <c r="S29" s="107"/>
      <c r="T29" s="107"/>
      <c r="U29" s="107"/>
      <c r="V29" s="107"/>
      <c r="W29" s="107"/>
      <c r="X29" s="108"/>
    </row>
    <row r="30" spans="2:24" ht="15" customHeight="1" x14ac:dyDescent="0.25">
      <c r="B30" s="110"/>
      <c r="C30" s="113"/>
      <c r="D30" s="113"/>
      <c r="E30" s="114"/>
      <c r="F30" s="115"/>
      <c r="G30" s="118"/>
      <c r="H30" s="119"/>
      <c r="I30" s="121" t="s">
        <v>12</v>
      </c>
      <c r="J30" s="122"/>
      <c r="K30" s="122" t="s">
        <v>13</v>
      </c>
      <c r="L30" s="122"/>
      <c r="M30" s="123" t="s">
        <v>4</v>
      </c>
      <c r="N30" s="124"/>
      <c r="O30" s="121" t="s">
        <v>14</v>
      </c>
      <c r="P30" s="127"/>
      <c r="Q30" s="121" t="s">
        <v>15</v>
      </c>
      <c r="R30" s="122"/>
      <c r="S30" s="122" t="s">
        <v>16</v>
      </c>
      <c r="T30" s="122"/>
      <c r="U30" s="122" t="s">
        <v>17</v>
      </c>
      <c r="V30" s="122"/>
      <c r="W30" s="123" t="s">
        <v>4</v>
      </c>
      <c r="X30" s="124"/>
    </row>
    <row r="31" spans="2:24" ht="45" customHeight="1" x14ac:dyDescent="0.25">
      <c r="B31" s="110"/>
      <c r="C31" s="113"/>
      <c r="D31" s="113"/>
      <c r="E31" s="116"/>
      <c r="F31" s="112"/>
      <c r="G31" s="118"/>
      <c r="H31" s="119"/>
      <c r="I31" s="121"/>
      <c r="J31" s="122"/>
      <c r="K31" s="122"/>
      <c r="L31" s="122"/>
      <c r="M31" s="125"/>
      <c r="N31" s="126"/>
      <c r="O31" s="121"/>
      <c r="P31" s="127"/>
      <c r="Q31" s="121"/>
      <c r="R31" s="122"/>
      <c r="S31" s="122"/>
      <c r="T31" s="122"/>
      <c r="U31" s="122"/>
      <c r="V31" s="122"/>
      <c r="W31" s="125"/>
      <c r="X31" s="126"/>
    </row>
    <row r="32" spans="2:24" ht="15" x14ac:dyDescent="0.25">
      <c r="B32" s="111"/>
      <c r="C32" s="18" t="s">
        <v>18</v>
      </c>
      <c r="D32" s="18" t="s">
        <v>19</v>
      </c>
      <c r="E32" s="19" t="s">
        <v>18</v>
      </c>
      <c r="F32" s="18" t="s">
        <v>19</v>
      </c>
      <c r="G32" s="19" t="s">
        <v>18</v>
      </c>
      <c r="H32" s="20" t="s">
        <v>19</v>
      </c>
      <c r="I32" s="19" t="s">
        <v>18</v>
      </c>
      <c r="J32" s="18" t="s">
        <v>19</v>
      </c>
      <c r="K32" s="18" t="s">
        <v>18</v>
      </c>
      <c r="L32" s="18" t="s">
        <v>19</v>
      </c>
      <c r="M32" s="21" t="s">
        <v>18</v>
      </c>
      <c r="N32" s="22" t="s">
        <v>19</v>
      </c>
      <c r="O32" s="19" t="s">
        <v>18</v>
      </c>
      <c r="P32" s="20" t="s">
        <v>19</v>
      </c>
      <c r="Q32" s="19" t="s">
        <v>18</v>
      </c>
      <c r="R32" s="18" t="s">
        <v>19</v>
      </c>
      <c r="S32" s="18" t="s">
        <v>18</v>
      </c>
      <c r="T32" s="18" t="s">
        <v>19</v>
      </c>
      <c r="U32" s="18" t="s">
        <v>18</v>
      </c>
      <c r="V32" s="18" t="s">
        <v>19</v>
      </c>
      <c r="W32" s="21" t="s">
        <v>18</v>
      </c>
      <c r="X32" s="22" t="s">
        <v>19</v>
      </c>
    </row>
    <row r="33" spans="2:24" ht="15" x14ac:dyDescent="0.25">
      <c r="B33" s="6" t="s">
        <v>31</v>
      </c>
      <c r="C33" s="2">
        <v>374071</v>
      </c>
      <c r="D33" s="2">
        <v>169470922.3437781</v>
      </c>
      <c r="E33" s="3">
        <v>1100</v>
      </c>
      <c r="F33" s="28">
        <v>1439230.8878514478</v>
      </c>
      <c r="G33" s="3">
        <v>20886</v>
      </c>
      <c r="H33" s="4">
        <v>10828506.723223295</v>
      </c>
      <c r="I33" s="3">
        <v>25673</v>
      </c>
      <c r="J33" s="28">
        <v>12735560.078281656</v>
      </c>
      <c r="K33" s="28">
        <v>16275</v>
      </c>
      <c r="L33" s="28">
        <v>7227236.3878636602</v>
      </c>
      <c r="M33" s="29">
        <v>41948</v>
      </c>
      <c r="N33" s="5">
        <v>19962796.466145318</v>
      </c>
      <c r="O33" s="3">
        <v>242867</v>
      </c>
      <c r="P33" s="4">
        <v>103130155.23535238</v>
      </c>
      <c r="Q33" s="3">
        <v>587</v>
      </c>
      <c r="R33" s="28">
        <v>459092.09422695148</v>
      </c>
      <c r="S33" s="28">
        <v>31946</v>
      </c>
      <c r="T33" s="28">
        <v>12384092.033682166</v>
      </c>
      <c r="U33" s="28">
        <v>34737</v>
      </c>
      <c r="V33" s="28">
        <v>21267048.90329656</v>
      </c>
      <c r="W33" s="29">
        <v>67270</v>
      </c>
      <c r="X33" s="5">
        <v>34110233.031205676</v>
      </c>
    </row>
    <row r="34" spans="2:24" ht="15" x14ac:dyDescent="0.25">
      <c r="B34" s="6" t="s">
        <v>1</v>
      </c>
      <c r="C34" s="2">
        <v>28979</v>
      </c>
      <c r="D34" s="2">
        <v>119548764.89038815</v>
      </c>
      <c r="E34" s="3">
        <v>257</v>
      </c>
      <c r="F34" s="28">
        <v>2451753.3995725401</v>
      </c>
      <c r="G34" s="3">
        <v>966</v>
      </c>
      <c r="H34" s="4">
        <v>5457233.4151490619</v>
      </c>
      <c r="I34" s="3">
        <v>3076</v>
      </c>
      <c r="J34" s="28">
        <v>12739915.176238649</v>
      </c>
      <c r="K34" s="28">
        <v>687</v>
      </c>
      <c r="L34" s="28">
        <v>2484197.3919989378</v>
      </c>
      <c r="M34" s="29">
        <v>3763</v>
      </c>
      <c r="N34" s="5">
        <v>15224112.568237586</v>
      </c>
      <c r="O34" s="3">
        <v>19740</v>
      </c>
      <c r="P34" s="4">
        <v>79783788.980298519</v>
      </c>
      <c r="Q34" s="3">
        <v>59</v>
      </c>
      <c r="R34" s="28">
        <v>365959.1089114701</v>
      </c>
      <c r="S34" s="28">
        <v>1345</v>
      </c>
      <c r="T34" s="28">
        <v>2965045.6905356459</v>
      </c>
      <c r="U34" s="28">
        <v>2849</v>
      </c>
      <c r="V34" s="28">
        <v>13300871.727683313</v>
      </c>
      <c r="W34" s="29">
        <v>4253</v>
      </c>
      <c r="X34" s="5">
        <v>16631876.527130429</v>
      </c>
    </row>
    <row r="35" spans="2:24" ht="15" x14ac:dyDescent="0.25">
      <c r="B35" s="6" t="s">
        <v>32</v>
      </c>
      <c r="C35" s="2">
        <v>10479</v>
      </c>
      <c r="D35" s="2">
        <v>152815813.92120716</v>
      </c>
      <c r="E35" s="3">
        <v>80</v>
      </c>
      <c r="F35" s="28">
        <v>1652975.8622385953</v>
      </c>
      <c r="G35" s="3">
        <v>427</v>
      </c>
      <c r="H35" s="4">
        <v>9120109.9627133552</v>
      </c>
      <c r="I35" s="3">
        <v>943</v>
      </c>
      <c r="J35" s="28">
        <v>15141648.055703955</v>
      </c>
      <c r="K35" s="28">
        <v>154</v>
      </c>
      <c r="L35" s="28">
        <v>1763438.493067794</v>
      </c>
      <c r="M35" s="29">
        <v>1097</v>
      </c>
      <c r="N35" s="5">
        <v>16905086.54877175</v>
      </c>
      <c r="O35" s="3">
        <v>7430</v>
      </c>
      <c r="P35" s="4">
        <v>102201039.89963326</v>
      </c>
      <c r="Q35" s="3">
        <v>45</v>
      </c>
      <c r="R35" s="28">
        <v>492964.37789028254</v>
      </c>
      <c r="S35" s="28">
        <v>451</v>
      </c>
      <c r="T35" s="28">
        <v>5065541.2937113577</v>
      </c>
      <c r="U35" s="28">
        <v>949</v>
      </c>
      <c r="V35" s="28">
        <v>17378095.976248555</v>
      </c>
      <c r="W35" s="29">
        <v>1445</v>
      </c>
      <c r="X35" s="5">
        <v>22936601.647850197</v>
      </c>
    </row>
    <row r="36" spans="2:24" ht="15" x14ac:dyDescent="0.25">
      <c r="B36" s="6" t="s">
        <v>33</v>
      </c>
      <c r="C36" s="2">
        <v>1283</v>
      </c>
      <c r="D36" s="2">
        <v>42956227.647088572</v>
      </c>
      <c r="E36" s="3">
        <v>12</v>
      </c>
      <c r="F36" s="28">
        <v>450645.85118573182</v>
      </c>
      <c r="G36" s="3">
        <v>35</v>
      </c>
      <c r="H36" s="4">
        <v>1488644.928600153</v>
      </c>
      <c r="I36" s="3">
        <v>121</v>
      </c>
      <c r="J36" s="28">
        <v>6884218.6262250431</v>
      </c>
      <c r="K36" s="28">
        <v>13</v>
      </c>
      <c r="L36" s="28">
        <v>295260.85958460084</v>
      </c>
      <c r="M36" s="29">
        <v>134</v>
      </c>
      <c r="N36" s="5">
        <v>7179479.4858096438</v>
      </c>
      <c r="O36" s="3">
        <v>758</v>
      </c>
      <c r="P36" s="4">
        <v>26612771.34232951</v>
      </c>
      <c r="Q36" s="3">
        <v>10</v>
      </c>
      <c r="R36" s="28">
        <v>398904.99432564632</v>
      </c>
      <c r="S36" s="28">
        <v>223</v>
      </c>
      <c r="T36" s="28">
        <v>2373923.2230191277</v>
      </c>
      <c r="U36" s="28">
        <v>111</v>
      </c>
      <c r="V36" s="28">
        <v>4451857.8218187587</v>
      </c>
      <c r="W36" s="29">
        <v>344</v>
      </c>
      <c r="X36" s="5">
        <v>7224686.0391635327</v>
      </c>
    </row>
    <row r="37" spans="2:24" ht="15" x14ac:dyDescent="0.25">
      <c r="B37" s="7" t="s">
        <v>4</v>
      </c>
      <c r="C37" s="8">
        <v>414812</v>
      </c>
      <c r="D37" s="8">
        <v>484791728.80246204</v>
      </c>
      <c r="E37" s="9">
        <v>1449</v>
      </c>
      <c r="F37" s="30">
        <v>5994606.0008483147</v>
      </c>
      <c r="G37" s="9">
        <v>22314</v>
      </c>
      <c r="H37" s="10">
        <v>26894495.02968587</v>
      </c>
      <c r="I37" s="9">
        <v>29813</v>
      </c>
      <c r="J37" s="30">
        <v>47501341.936449304</v>
      </c>
      <c r="K37" s="30">
        <v>17129</v>
      </c>
      <c r="L37" s="30">
        <v>11770133.132514993</v>
      </c>
      <c r="M37" s="31">
        <v>46942</v>
      </c>
      <c r="N37" s="11">
        <v>59271475.068964295</v>
      </c>
      <c r="O37" s="9">
        <v>270795</v>
      </c>
      <c r="P37" s="10">
        <v>311727755.45761371</v>
      </c>
      <c r="Q37" s="9">
        <v>701</v>
      </c>
      <c r="R37" s="30">
        <v>1716920.5753543503</v>
      </c>
      <c r="S37" s="30">
        <v>33965</v>
      </c>
      <c r="T37" s="30">
        <v>22788602.240948297</v>
      </c>
      <c r="U37" s="30">
        <v>38646</v>
      </c>
      <c r="V37" s="30">
        <v>56397874.42904719</v>
      </c>
      <c r="W37" s="31">
        <v>73312</v>
      </c>
      <c r="X37" s="11">
        <v>80903397.245349839</v>
      </c>
    </row>
    <row r="38" spans="2:24" s="24" customFormat="1" ht="15" x14ac:dyDescent="0.25">
      <c r="B38" s="24" t="s">
        <v>49</v>
      </c>
      <c r="D38" s="25">
        <v>19814.127205068617</v>
      </c>
      <c r="E38" s="27"/>
      <c r="F38" s="34">
        <v>245.00807003964906</v>
      </c>
      <c r="H38" s="25">
        <v>1099.2162489047298</v>
      </c>
      <c r="I38" s="27"/>
      <c r="J38" s="25">
        <v>1941.4473796102582</v>
      </c>
      <c r="K38" s="32"/>
      <c r="L38" s="25">
        <v>481.0620752221472</v>
      </c>
      <c r="M38" s="32"/>
      <c r="N38" s="34">
        <v>2422.5094548324055</v>
      </c>
      <c r="P38" s="25">
        <v>12740.756562091561</v>
      </c>
      <c r="Q38" s="27"/>
      <c r="R38" s="25">
        <v>70.172984933355821</v>
      </c>
      <c r="S38" s="32"/>
      <c r="T38" s="25">
        <v>931.40257310753043</v>
      </c>
      <c r="U38" s="32"/>
      <c r="V38" s="25">
        <v>2305.0613111593839</v>
      </c>
      <c r="W38" s="32"/>
      <c r="X38" s="34">
        <v>3306.6368692002698</v>
      </c>
    </row>
    <row r="39" spans="2:24" ht="15" x14ac:dyDescent="0.25">
      <c r="P39" s="26"/>
    </row>
    <row r="40" spans="2:24" ht="15" x14ac:dyDescent="0.25">
      <c r="B40" s="6" t="s">
        <v>29</v>
      </c>
      <c r="P40" s="26"/>
    </row>
    <row r="41" spans="2:24" ht="15" x14ac:dyDescent="0.25">
      <c r="C41" s="26"/>
    </row>
    <row r="42" spans="2:24" ht="15" x14ac:dyDescent="0.25">
      <c r="B42" s="6" t="s">
        <v>34</v>
      </c>
    </row>
    <row r="43" spans="2:24" ht="15" x14ac:dyDescent="0.25">
      <c r="B43" s="6" t="s">
        <v>54</v>
      </c>
    </row>
    <row r="44" spans="2:24" ht="15" x14ac:dyDescent="0.25">
      <c r="B44" s="6" t="s">
        <v>51</v>
      </c>
    </row>
    <row r="45" spans="2:24" ht="15" x14ac:dyDescent="0.25">
      <c r="B45" s="6" t="s">
        <v>52</v>
      </c>
    </row>
    <row r="46" spans="2:24" ht="15" x14ac:dyDescent="0.25">
      <c r="B46" s="6" t="s">
        <v>53</v>
      </c>
    </row>
    <row r="47" spans="2:24" ht="15" x14ac:dyDescent="0.25">
      <c r="B47" s="101" t="s">
        <v>86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</row>
    <row r="48" spans="2:24" ht="15" x14ac:dyDescent="0.25"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</row>
    <row r="50" spans="2:22" ht="15" x14ac:dyDescent="0.25">
      <c r="B50" s="102" t="s">
        <v>35</v>
      </c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</row>
    <row r="51" spans="2:22" ht="15" x14ac:dyDescent="0.25">
      <c r="B51" s="103" t="s">
        <v>36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</row>
    <row r="52" spans="2:22" ht="15" x14ac:dyDescent="0.25">
      <c r="B52" s="104" t="s">
        <v>37</v>
      </c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</row>
    <row r="53" spans="2:22" ht="15" x14ac:dyDescent="0.25"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</row>
    <row r="54" spans="2:22" ht="15" x14ac:dyDescent="0.25"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</row>
    <row r="55" spans="2:22" ht="15" x14ac:dyDescent="0.25">
      <c r="B55" s="104" t="s">
        <v>38</v>
      </c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</row>
    <row r="56" spans="2:22" ht="1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</row>
    <row r="57" spans="2:22" ht="15" x14ac:dyDescent="0.25">
      <c r="B57" s="100" t="s">
        <v>39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</row>
    <row r="58" spans="2:22" ht="15" x14ac:dyDescent="0.25">
      <c r="B58" s="105" t="s">
        <v>40</v>
      </c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</row>
    <row r="59" spans="2:22" ht="15" x14ac:dyDescent="0.25"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</row>
    <row r="60" spans="2:22" ht="15" x14ac:dyDescent="0.25">
      <c r="B60" s="100" t="s">
        <v>41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</row>
    <row r="61" spans="2:22" ht="15" x14ac:dyDescent="0.25">
      <c r="B61" s="100" t="s">
        <v>42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</row>
    <row r="62" spans="2:22" ht="15" x14ac:dyDescent="0.25">
      <c r="B62" s="100" t="s">
        <v>43</v>
      </c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</row>
    <row r="63" spans="2:22" ht="15" x14ac:dyDescent="0.25">
      <c r="B63" s="100" t="s">
        <v>44</v>
      </c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</row>
    <row r="65" spans="2:22" ht="15" x14ac:dyDescent="0.2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75"/>
      <c r="N65" s="75"/>
      <c r="O65" s="17"/>
      <c r="P65" s="17"/>
      <c r="Q65" s="17"/>
      <c r="R65" s="17"/>
      <c r="S65" s="17"/>
      <c r="T65" s="17"/>
      <c r="U65" s="17"/>
      <c r="V65" s="17"/>
    </row>
    <row r="66" spans="2:22" ht="15" x14ac:dyDescent="0.25">
      <c r="B66" s="33" t="s">
        <v>45</v>
      </c>
    </row>
    <row r="67" spans="2:22" ht="15" x14ac:dyDescent="0.25">
      <c r="B67" s="23" t="str">
        <f>Indice!B15</f>
        <v>Información al: 01/01/2021</v>
      </c>
    </row>
    <row r="68" spans="2:22" ht="15" x14ac:dyDescent="0.25">
      <c r="B68" s="6" t="s">
        <v>29</v>
      </c>
    </row>
    <row r="70" spans="2:22" ht="15" x14ac:dyDescent="0.25">
      <c r="B70" s="6" t="str">
        <f>+Indice!B16</f>
        <v>Actualización: 05/01/2021</v>
      </c>
    </row>
  </sheetData>
  <mergeCells count="43">
    <mergeCell ref="O30:P31"/>
    <mergeCell ref="Q30:R31"/>
    <mergeCell ref="O6:P6"/>
    <mergeCell ref="Q6:X6"/>
    <mergeCell ref="S7:T8"/>
    <mergeCell ref="U7:V8"/>
    <mergeCell ref="W7:X8"/>
    <mergeCell ref="S30:T31"/>
    <mergeCell ref="U30:V31"/>
    <mergeCell ref="W30:X31"/>
    <mergeCell ref="K7:L8"/>
    <mergeCell ref="M7:N8"/>
    <mergeCell ref="O7:P8"/>
    <mergeCell ref="Q7:R8"/>
    <mergeCell ref="O29:P29"/>
    <mergeCell ref="Q29:X29"/>
    <mergeCell ref="I6:N6"/>
    <mergeCell ref="B5:L5"/>
    <mergeCell ref="B28:L28"/>
    <mergeCell ref="B29:B32"/>
    <mergeCell ref="C29:D31"/>
    <mergeCell ref="E29:F31"/>
    <mergeCell ref="G29:H31"/>
    <mergeCell ref="I29:N29"/>
    <mergeCell ref="B6:B9"/>
    <mergeCell ref="C6:D8"/>
    <mergeCell ref="E6:F8"/>
    <mergeCell ref="G6:H8"/>
    <mergeCell ref="I30:J31"/>
    <mergeCell ref="K30:L31"/>
    <mergeCell ref="M30:N31"/>
    <mergeCell ref="I7:J8"/>
    <mergeCell ref="B60:V60"/>
    <mergeCell ref="B61:V61"/>
    <mergeCell ref="B47:X48"/>
    <mergeCell ref="B62:V62"/>
    <mergeCell ref="B63:V63"/>
    <mergeCell ref="B50:V50"/>
    <mergeCell ref="B51:V51"/>
    <mergeCell ref="B52:V54"/>
    <mergeCell ref="B55:V56"/>
    <mergeCell ref="B57:V57"/>
    <mergeCell ref="B58:V5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5"/>
  <sheetViews>
    <sheetView zoomScale="75" zoomScaleNormal="75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0.81640625" style="6" customWidth="1"/>
    <col min="3" max="3" width="28.7265625" style="6" bestFit="1" customWidth="1"/>
    <col min="4" max="4" width="12.453125" style="6" bestFit="1" customWidth="1"/>
    <col min="5" max="5" width="17.453125" style="6" bestFit="1" customWidth="1"/>
    <col min="6" max="6" width="9.54296875" style="6" bestFit="1" customWidth="1"/>
    <col min="7" max="7" width="15.26953125" style="6" bestFit="1" customWidth="1"/>
    <col min="8" max="8" width="11" style="6" bestFit="1" customWidth="1"/>
    <col min="9" max="9" width="16.453125" style="6" bestFit="1" customWidth="1"/>
    <col min="10" max="10" width="11" style="6" bestFit="1" customWidth="1"/>
    <col min="11" max="11" width="16.453125" style="6" bestFit="1" customWidth="1"/>
    <col min="12" max="12" width="9.54296875" style="6" bestFit="1" customWidth="1"/>
    <col min="13" max="13" width="14.54296875" style="6" bestFit="1" customWidth="1"/>
    <col min="14" max="14" width="12.54296875" style="15" bestFit="1" customWidth="1"/>
    <col min="15" max="15" width="18.1796875" style="15" bestFit="1" customWidth="1"/>
    <col min="16" max="16" width="11.1796875" style="6" bestFit="1" customWidth="1"/>
    <col min="17" max="17" width="17.453125" style="6" bestFit="1" customWidth="1"/>
    <col min="18" max="18" width="8.7265625" style="6" bestFit="1" customWidth="1"/>
    <col min="19" max="19" width="14.26953125" style="6" bestFit="1" customWidth="1"/>
    <col min="20" max="20" width="11.453125" style="6" bestFit="1" customWidth="1"/>
    <col min="21" max="21" width="16.453125" style="6" customWidth="1"/>
    <col min="22" max="22" width="11.453125" style="6" bestFit="1" customWidth="1"/>
    <col min="23" max="23" width="16" style="6" bestFit="1" customWidth="1"/>
    <col min="24" max="24" width="12.54296875" style="15" bestFit="1" customWidth="1"/>
    <col min="25" max="25" width="18.1796875" style="15" bestFit="1" customWidth="1"/>
    <col min="26" max="16384" width="11.453125" style="6"/>
  </cols>
  <sheetData>
    <row r="2" spans="2:25" x14ac:dyDescent="0.35">
      <c r="B2" s="7" t="s">
        <v>5</v>
      </c>
    </row>
    <row r="3" spans="2:25" ht="15.5" x14ac:dyDescent="0.35">
      <c r="B3" s="7" t="s">
        <v>48</v>
      </c>
      <c r="C3" s="14"/>
    </row>
    <row r="4" spans="2:25" x14ac:dyDescent="0.35">
      <c r="B4" s="110" t="s">
        <v>2</v>
      </c>
      <c r="C4" s="110" t="s">
        <v>30</v>
      </c>
      <c r="D4" s="112" t="s">
        <v>6</v>
      </c>
      <c r="E4" s="112"/>
      <c r="F4" s="114" t="s">
        <v>7</v>
      </c>
      <c r="G4" s="120"/>
      <c r="H4" s="112" t="s">
        <v>8</v>
      </c>
      <c r="I4" s="112"/>
      <c r="J4" s="106" t="s">
        <v>9</v>
      </c>
      <c r="K4" s="107"/>
      <c r="L4" s="107"/>
      <c r="M4" s="107"/>
      <c r="N4" s="107"/>
      <c r="O4" s="108"/>
      <c r="P4" s="107" t="s">
        <v>10</v>
      </c>
      <c r="Q4" s="107"/>
      <c r="R4" s="106" t="s">
        <v>11</v>
      </c>
      <c r="S4" s="107"/>
      <c r="T4" s="107"/>
      <c r="U4" s="107"/>
      <c r="V4" s="107"/>
      <c r="W4" s="107"/>
      <c r="X4" s="107"/>
      <c r="Y4" s="108"/>
    </row>
    <row r="5" spans="2:25" x14ac:dyDescent="0.35">
      <c r="B5" s="110"/>
      <c r="C5" s="110"/>
      <c r="D5" s="113"/>
      <c r="E5" s="113"/>
      <c r="F5" s="114"/>
      <c r="G5" s="120"/>
      <c r="H5" s="113"/>
      <c r="I5" s="113"/>
      <c r="J5" s="121" t="s">
        <v>12</v>
      </c>
      <c r="K5" s="122"/>
      <c r="L5" s="122" t="s">
        <v>13</v>
      </c>
      <c r="M5" s="122"/>
      <c r="N5" s="123" t="s">
        <v>4</v>
      </c>
      <c r="O5" s="124"/>
      <c r="P5" s="122" t="s">
        <v>14</v>
      </c>
      <c r="Q5" s="122"/>
      <c r="R5" s="121" t="s">
        <v>15</v>
      </c>
      <c r="S5" s="122"/>
      <c r="T5" s="122" t="s">
        <v>16</v>
      </c>
      <c r="U5" s="122"/>
      <c r="V5" s="122" t="s">
        <v>17</v>
      </c>
      <c r="W5" s="122"/>
      <c r="X5" s="123" t="s">
        <v>4</v>
      </c>
      <c r="Y5" s="124"/>
    </row>
    <row r="6" spans="2:25" ht="30" customHeight="1" x14ac:dyDescent="0.35">
      <c r="B6" s="110"/>
      <c r="C6" s="110"/>
      <c r="D6" s="113"/>
      <c r="E6" s="113"/>
      <c r="F6" s="116"/>
      <c r="G6" s="117"/>
      <c r="H6" s="113"/>
      <c r="I6" s="113"/>
      <c r="J6" s="121"/>
      <c r="K6" s="122"/>
      <c r="L6" s="122"/>
      <c r="M6" s="122"/>
      <c r="N6" s="125"/>
      <c r="O6" s="126"/>
      <c r="P6" s="122"/>
      <c r="Q6" s="122"/>
      <c r="R6" s="121"/>
      <c r="S6" s="122"/>
      <c r="T6" s="122"/>
      <c r="U6" s="122"/>
      <c r="V6" s="122"/>
      <c r="W6" s="122"/>
      <c r="X6" s="125"/>
      <c r="Y6" s="126"/>
    </row>
    <row r="7" spans="2:25" x14ac:dyDescent="0.35">
      <c r="B7" s="111"/>
      <c r="C7" s="111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35">
      <c r="B8" s="128" t="s">
        <v>20</v>
      </c>
      <c r="C8" s="6" t="s">
        <v>31</v>
      </c>
      <c r="D8" s="36">
        <v>34415</v>
      </c>
      <c r="E8" s="36">
        <v>26927579.742987383</v>
      </c>
      <c r="F8" s="57">
        <v>64</v>
      </c>
      <c r="G8" s="35">
        <v>45057.705029242097</v>
      </c>
      <c r="H8" s="36">
        <v>152</v>
      </c>
      <c r="I8" s="36">
        <v>241933.60717235552</v>
      </c>
      <c r="J8" s="57">
        <v>899</v>
      </c>
      <c r="K8" s="37">
        <v>620910.34589993116</v>
      </c>
      <c r="L8" s="37">
        <v>0</v>
      </c>
      <c r="M8" s="37">
        <v>0</v>
      </c>
      <c r="N8" s="58">
        <v>899</v>
      </c>
      <c r="O8" s="42">
        <v>620910.34589993116</v>
      </c>
      <c r="P8" s="36">
        <v>32158</v>
      </c>
      <c r="Q8" s="36">
        <v>25223812.330564901</v>
      </c>
      <c r="R8" s="57">
        <v>2</v>
      </c>
      <c r="S8" s="37">
        <v>1892.0245660469657</v>
      </c>
      <c r="T8" s="37">
        <v>217</v>
      </c>
      <c r="U8" s="37">
        <v>140219.4886098401</v>
      </c>
      <c r="V8" s="37">
        <v>923</v>
      </c>
      <c r="W8" s="37">
        <v>653754.24114506703</v>
      </c>
      <c r="X8" s="58">
        <v>1142</v>
      </c>
      <c r="Y8" s="42">
        <v>795865.75432095409</v>
      </c>
    </row>
    <row r="9" spans="2:25" x14ac:dyDescent="0.35">
      <c r="B9" s="131"/>
      <c r="C9" s="6" t="s">
        <v>1</v>
      </c>
      <c r="D9" s="36">
        <v>5854</v>
      </c>
      <c r="E9" s="36">
        <v>20959215.33358629</v>
      </c>
      <c r="F9" s="57">
        <v>9</v>
      </c>
      <c r="G9" s="35">
        <v>21328.276926347611</v>
      </c>
      <c r="H9" s="36">
        <v>74</v>
      </c>
      <c r="I9" s="36">
        <v>494107.37549016339</v>
      </c>
      <c r="J9" s="57">
        <v>188</v>
      </c>
      <c r="K9" s="37">
        <v>812787.60923431837</v>
      </c>
      <c r="L9" s="37">
        <v>0</v>
      </c>
      <c r="M9" s="37">
        <v>0</v>
      </c>
      <c r="N9" s="58">
        <v>188</v>
      </c>
      <c r="O9" s="42">
        <v>812787.60923431837</v>
      </c>
      <c r="P9" s="36">
        <v>5391</v>
      </c>
      <c r="Q9" s="36">
        <v>18571988.081827655</v>
      </c>
      <c r="R9" s="57">
        <v>1</v>
      </c>
      <c r="S9" s="37">
        <v>17200.223327699689</v>
      </c>
      <c r="T9" s="37">
        <v>29</v>
      </c>
      <c r="U9" s="37">
        <v>143656.2652329478</v>
      </c>
      <c r="V9" s="37">
        <v>162</v>
      </c>
      <c r="W9" s="37">
        <v>898147.50154716009</v>
      </c>
      <c r="X9" s="58">
        <v>192</v>
      </c>
      <c r="Y9" s="42">
        <v>1059003.9901078076</v>
      </c>
    </row>
    <row r="10" spans="2:25" x14ac:dyDescent="0.35">
      <c r="B10" s="131"/>
      <c r="C10" s="6" t="s">
        <v>32</v>
      </c>
      <c r="D10" s="36">
        <v>1879</v>
      </c>
      <c r="E10" s="36">
        <v>24457111.596493769</v>
      </c>
      <c r="F10" s="57">
        <v>0</v>
      </c>
      <c r="G10" s="35">
        <v>0</v>
      </c>
      <c r="H10" s="36">
        <v>83</v>
      </c>
      <c r="I10" s="36">
        <v>1753039.8814698211</v>
      </c>
      <c r="J10" s="57">
        <v>177</v>
      </c>
      <c r="K10" s="37">
        <v>2677567.0215302077</v>
      </c>
      <c r="L10" s="37">
        <v>0</v>
      </c>
      <c r="M10" s="37">
        <v>0</v>
      </c>
      <c r="N10" s="58">
        <v>177</v>
      </c>
      <c r="O10" s="42">
        <v>2677567.0215302077</v>
      </c>
      <c r="P10" s="36">
        <v>1479</v>
      </c>
      <c r="Q10" s="36">
        <v>16317482.935555236</v>
      </c>
      <c r="R10" s="57">
        <v>0</v>
      </c>
      <c r="S10" s="37">
        <v>0</v>
      </c>
      <c r="T10" s="37">
        <v>16</v>
      </c>
      <c r="U10" s="37">
        <v>410982.13619205635</v>
      </c>
      <c r="V10" s="37">
        <v>124</v>
      </c>
      <c r="W10" s="37">
        <v>3298039.6217464488</v>
      </c>
      <c r="X10" s="58">
        <v>140</v>
      </c>
      <c r="Y10" s="42">
        <v>3709021.7579385052</v>
      </c>
    </row>
    <row r="11" spans="2:25" x14ac:dyDescent="0.35">
      <c r="B11" s="131"/>
      <c r="C11" s="6" t="s">
        <v>33</v>
      </c>
      <c r="D11" s="36">
        <v>212</v>
      </c>
      <c r="E11" s="36">
        <v>7184934.8724895846</v>
      </c>
      <c r="F11" s="57">
        <v>0</v>
      </c>
      <c r="G11" s="35">
        <v>0</v>
      </c>
      <c r="H11" s="36">
        <v>13</v>
      </c>
      <c r="I11" s="36">
        <v>599255.7807370571</v>
      </c>
      <c r="J11" s="57">
        <v>30</v>
      </c>
      <c r="K11" s="37">
        <v>1062079.3900388002</v>
      </c>
      <c r="L11" s="37">
        <v>0</v>
      </c>
      <c r="M11" s="37">
        <v>0</v>
      </c>
      <c r="N11" s="58">
        <v>30</v>
      </c>
      <c r="O11" s="42">
        <v>1062079.3900388002</v>
      </c>
      <c r="P11" s="36">
        <v>148</v>
      </c>
      <c r="Q11" s="36">
        <v>4229317.2967509814</v>
      </c>
      <c r="R11" s="57">
        <v>0</v>
      </c>
      <c r="S11" s="37">
        <v>0</v>
      </c>
      <c r="T11" s="37">
        <v>9</v>
      </c>
      <c r="U11" s="37">
        <v>582193.15919597901</v>
      </c>
      <c r="V11" s="37">
        <v>12</v>
      </c>
      <c r="W11" s="37">
        <v>712089.24576676707</v>
      </c>
      <c r="X11" s="58">
        <v>21</v>
      </c>
      <c r="Y11" s="42">
        <v>1294282.404962746</v>
      </c>
    </row>
    <row r="12" spans="2:25" x14ac:dyDescent="0.35">
      <c r="B12" s="128" t="s">
        <v>21</v>
      </c>
      <c r="C12" s="16" t="s">
        <v>31</v>
      </c>
      <c r="D12" s="39">
        <v>158</v>
      </c>
      <c r="E12" s="39">
        <v>274389.40067197831</v>
      </c>
      <c r="F12" s="59">
        <v>0</v>
      </c>
      <c r="G12" s="38">
        <v>0</v>
      </c>
      <c r="H12" s="39">
        <v>9</v>
      </c>
      <c r="I12" s="39">
        <v>18713.842980537258</v>
      </c>
      <c r="J12" s="59">
        <v>1</v>
      </c>
      <c r="K12" s="39">
        <v>4128.0535986479254</v>
      </c>
      <c r="L12" s="39">
        <v>0</v>
      </c>
      <c r="M12" s="39">
        <v>0</v>
      </c>
      <c r="N12" s="60">
        <v>1</v>
      </c>
      <c r="O12" s="43">
        <v>4128.0535986479254</v>
      </c>
      <c r="P12" s="39">
        <v>117</v>
      </c>
      <c r="Q12" s="39">
        <v>181748.99782898781</v>
      </c>
      <c r="R12" s="59">
        <v>9</v>
      </c>
      <c r="S12" s="39">
        <v>23942.710872157964</v>
      </c>
      <c r="T12" s="39">
        <v>6</v>
      </c>
      <c r="U12" s="39">
        <v>14276.18536199074</v>
      </c>
      <c r="V12" s="39">
        <v>16</v>
      </c>
      <c r="W12" s="39">
        <v>31579.610029656626</v>
      </c>
      <c r="X12" s="60">
        <v>31</v>
      </c>
      <c r="Y12" s="43">
        <v>69798.506263805335</v>
      </c>
    </row>
    <row r="13" spans="2:25" x14ac:dyDescent="0.35">
      <c r="B13" s="129"/>
      <c r="C13" s="33" t="s">
        <v>1</v>
      </c>
      <c r="D13" s="37">
        <v>153</v>
      </c>
      <c r="E13" s="37">
        <v>579647.04453722632</v>
      </c>
      <c r="F13" s="57">
        <v>0</v>
      </c>
      <c r="G13" s="35">
        <v>0</v>
      </c>
      <c r="H13" s="37">
        <v>28</v>
      </c>
      <c r="I13" s="37">
        <v>119644.75346747902</v>
      </c>
      <c r="J13" s="57">
        <v>1</v>
      </c>
      <c r="K13" s="37">
        <v>1720.0223327699687</v>
      </c>
      <c r="L13" s="37">
        <v>0</v>
      </c>
      <c r="M13" s="37">
        <v>0</v>
      </c>
      <c r="N13" s="58">
        <v>1</v>
      </c>
      <c r="O13" s="42">
        <v>1720.0223327699687</v>
      </c>
      <c r="P13" s="37">
        <v>91</v>
      </c>
      <c r="Q13" s="37">
        <v>328592.58484612167</v>
      </c>
      <c r="R13" s="57">
        <v>8</v>
      </c>
      <c r="S13" s="37">
        <v>35776.464521615351</v>
      </c>
      <c r="T13" s="37">
        <v>11</v>
      </c>
      <c r="U13" s="37">
        <v>49880.647650329091</v>
      </c>
      <c r="V13" s="37">
        <v>14</v>
      </c>
      <c r="W13" s="37">
        <v>44032.571718911197</v>
      </c>
      <c r="X13" s="58">
        <v>33</v>
      </c>
      <c r="Y13" s="42">
        <v>129689.68389085564</v>
      </c>
    </row>
    <row r="14" spans="2:25" x14ac:dyDescent="0.35">
      <c r="B14" s="129"/>
      <c r="C14" s="33" t="s">
        <v>32</v>
      </c>
      <c r="D14" s="37">
        <v>115</v>
      </c>
      <c r="E14" s="37">
        <v>1531163.8806318261</v>
      </c>
      <c r="F14" s="57">
        <v>0</v>
      </c>
      <c r="G14" s="35">
        <v>0</v>
      </c>
      <c r="H14" s="37">
        <v>25</v>
      </c>
      <c r="I14" s="37">
        <v>201414.61516736334</v>
      </c>
      <c r="J14" s="57">
        <v>2</v>
      </c>
      <c r="K14" s="37">
        <v>6020.0781646948908</v>
      </c>
      <c r="L14" s="37">
        <v>0</v>
      </c>
      <c r="M14" s="37">
        <v>0</v>
      </c>
      <c r="N14" s="58">
        <v>2</v>
      </c>
      <c r="O14" s="42">
        <v>6020.0781646948908</v>
      </c>
      <c r="P14" s="37">
        <v>64</v>
      </c>
      <c r="Q14" s="37">
        <v>1022966.0821916112</v>
      </c>
      <c r="R14" s="57">
        <v>9</v>
      </c>
      <c r="S14" s="37">
        <v>116961.51862835787</v>
      </c>
      <c r="T14" s="37">
        <v>2</v>
      </c>
      <c r="U14" s="37">
        <v>27520.357324319499</v>
      </c>
      <c r="V14" s="37">
        <v>13</v>
      </c>
      <c r="W14" s="37">
        <v>156281.22915547935</v>
      </c>
      <c r="X14" s="58">
        <v>24</v>
      </c>
      <c r="Y14" s="42">
        <v>300763.10510815674</v>
      </c>
    </row>
    <row r="15" spans="2:25" x14ac:dyDescent="0.35">
      <c r="B15" s="130"/>
      <c r="C15" s="17" t="s">
        <v>33</v>
      </c>
      <c r="D15" s="41">
        <v>7</v>
      </c>
      <c r="E15" s="41">
        <v>176130.28687564479</v>
      </c>
      <c r="F15" s="61">
        <v>0</v>
      </c>
      <c r="G15" s="40">
        <v>0</v>
      </c>
      <c r="H15" s="41">
        <v>3</v>
      </c>
      <c r="I15" s="41">
        <v>147921.92061821732</v>
      </c>
      <c r="J15" s="61">
        <v>1</v>
      </c>
      <c r="K15" s="41">
        <v>6880.0893310798747</v>
      </c>
      <c r="L15" s="41">
        <v>0</v>
      </c>
      <c r="M15" s="41">
        <v>0</v>
      </c>
      <c r="N15" s="62">
        <v>1</v>
      </c>
      <c r="O15" s="44">
        <v>6880.0893310798747</v>
      </c>
      <c r="P15" s="41">
        <v>3</v>
      </c>
      <c r="Q15" s="41">
        <v>21328.276926347611</v>
      </c>
      <c r="R15" s="6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62">
        <v>0</v>
      </c>
      <c r="Y15" s="44">
        <v>0</v>
      </c>
    </row>
    <row r="16" spans="2:25" x14ac:dyDescent="0.35">
      <c r="B16" s="131" t="s">
        <v>85</v>
      </c>
      <c r="C16" s="6" t="s">
        <v>31</v>
      </c>
      <c r="D16" s="36">
        <v>243660</v>
      </c>
      <c r="E16" s="36">
        <v>73781164.771362588</v>
      </c>
      <c r="F16" s="57">
        <v>0</v>
      </c>
      <c r="G16" s="35">
        <v>0</v>
      </c>
      <c r="H16" s="36">
        <v>18709</v>
      </c>
      <c r="I16" s="36">
        <v>10145322.185260853</v>
      </c>
      <c r="J16" s="57">
        <v>7942</v>
      </c>
      <c r="K16" s="37">
        <v>2320659.4005584568</v>
      </c>
      <c r="L16" s="37">
        <v>15571</v>
      </c>
      <c r="M16" s="37">
        <v>6698291.5196706913</v>
      </c>
      <c r="N16" s="58">
        <v>23513</v>
      </c>
      <c r="O16" s="42">
        <v>9018950.9202291481</v>
      </c>
      <c r="P16" s="36">
        <v>153114</v>
      </c>
      <c r="Q16" s="36">
        <v>31627627.314333051</v>
      </c>
      <c r="R16" s="57">
        <v>0</v>
      </c>
      <c r="S16" s="37">
        <v>0</v>
      </c>
      <c r="T16" s="37">
        <v>28756</v>
      </c>
      <c r="U16" s="37">
        <v>11510534.89832432</v>
      </c>
      <c r="V16" s="37">
        <v>19568</v>
      </c>
      <c r="W16" s="37">
        <v>11478729.453215221</v>
      </c>
      <c r="X16" s="58">
        <v>48324</v>
      </c>
      <c r="Y16" s="42">
        <v>22989264.351539541</v>
      </c>
    </row>
    <row r="17" spans="2:25" x14ac:dyDescent="0.35">
      <c r="B17" s="131"/>
      <c r="C17" s="6" t="s">
        <v>1</v>
      </c>
      <c r="D17" s="36">
        <v>4882</v>
      </c>
      <c r="E17" s="36">
        <v>18962027.023236468</v>
      </c>
      <c r="F17" s="57">
        <v>0</v>
      </c>
      <c r="G17" s="35">
        <v>0</v>
      </c>
      <c r="H17" s="36">
        <v>701</v>
      </c>
      <c r="I17" s="36">
        <v>4214003.9881125819</v>
      </c>
      <c r="J17" s="57">
        <v>319</v>
      </c>
      <c r="K17" s="37">
        <v>1000550.0094429227</v>
      </c>
      <c r="L17" s="37">
        <v>445</v>
      </c>
      <c r="M17" s="37">
        <v>1494348.7900502901</v>
      </c>
      <c r="N17" s="58">
        <v>764</v>
      </c>
      <c r="O17" s="42">
        <v>2494898.7994932127</v>
      </c>
      <c r="P17" s="36">
        <v>2212</v>
      </c>
      <c r="Q17" s="36">
        <v>6607439.0690688733</v>
      </c>
      <c r="R17" s="57">
        <v>0</v>
      </c>
      <c r="S17" s="37">
        <v>0</v>
      </c>
      <c r="T17" s="37">
        <v>461</v>
      </c>
      <c r="U17" s="37">
        <v>2047750.5394506042</v>
      </c>
      <c r="V17" s="37">
        <v>744</v>
      </c>
      <c r="W17" s="37">
        <v>3597934.6271111984</v>
      </c>
      <c r="X17" s="58">
        <v>1205</v>
      </c>
      <c r="Y17" s="42">
        <v>5645685.1665618028</v>
      </c>
    </row>
    <row r="18" spans="2:25" x14ac:dyDescent="0.35">
      <c r="B18" s="131"/>
      <c r="C18" s="6" t="s">
        <v>32</v>
      </c>
      <c r="D18" s="36">
        <v>1553</v>
      </c>
      <c r="E18" s="36">
        <v>28195839.08496188</v>
      </c>
      <c r="F18" s="57">
        <v>0</v>
      </c>
      <c r="G18" s="35">
        <v>0</v>
      </c>
      <c r="H18" s="36">
        <v>217</v>
      </c>
      <c r="I18" s="36">
        <v>4561806.6065025786</v>
      </c>
      <c r="J18" s="57">
        <v>160</v>
      </c>
      <c r="K18" s="37">
        <v>4541606.4251434244</v>
      </c>
      <c r="L18" s="37">
        <v>74</v>
      </c>
      <c r="M18" s="37">
        <v>676642.61066365684</v>
      </c>
      <c r="N18" s="58">
        <v>234</v>
      </c>
      <c r="O18" s="42">
        <v>5218249.0358070806</v>
      </c>
      <c r="P18" s="36">
        <v>809</v>
      </c>
      <c r="Q18" s="36">
        <v>13048326.148433112</v>
      </c>
      <c r="R18" s="57">
        <v>0</v>
      </c>
      <c r="S18" s="37">
        <v>0</v>
      </c>
      <c r="T18" s="37">
        <v>109</v>
      </c>
      <c r="U18" s="37">
        <v>2488511.2146144104</v>
      </c>
      <c r="V18" s="37">
        <v>184</v>
      </c>
      <c r="W18" s="37">
        <v>2878946.0796046974</v>
      </c>
      <c r="X18" s="58">
        <v>293</v>
      </c>
      <c r="Y18" s="42">
        <v>5367457.2942191083</v>
      </c>
    </row>
    <row r="19" spans="2:25" x14ac:dyDescent="0.35">
      <c r="B19" s="131"/>
      <c r="C19" s="6" t="s">
        <v>33</v>
      </c>
      <c r="D19" s="36">
        <v>206</v>
      </c>
      <c r="E19" s="36">
        <v>9625207.0268072356</v>
      </c>
      <c r="F19" s="57">
        <v>0</v>
      </c>
      <c r="G19" s="35">
        <v>0</v>
      </c>
      <c r="H19" s="36">
        <v>6</v>
      </c>
      <c r="I19" s="36">
        <v>137842.5897481853</v>
      </c>
      <c r="J19" s="57">
        <v>54</v>
      </c>
      <c r="K19" s="37">
        <v>4546049.9438756714</v>
      </c>
      <c r="L19" s="37">
        <v>9</v>
      </c>
      <c r="M19" s="37">
        <v>193377.65907712546</v>
      </c>
      <c r="N19" s="58">
        <v>63</v>
      </c>
      <c r="O19" s="42">
        <v>4739427.602952797</v>
      </c>
      <c r="P19" s="36">
        <v>106</v>
      </c>
      <c r="Q19" s="36">
        <v>4166517.6849600216</v>
      </c>
      <c r="R19" s="57">
        <v>0</v>
      </c>
      <c r="S19" s="37">
        <v>0</v>
      </c>
      <c r="T19" s="37">
        <v>4</v>
      </c>
      <c r="U19" s="37">
        <v>288980.95212868246</v>
      </c>
      <c r="V19" s="37">
        <v>27</v>
      </c>
      <c r="W19" s="37">
        <v>292438.19701755006</v>
      </c>
      <c r="X19" s="58">
        <v>31</v>
      </c>
      <c r="Y19" s="42">
        <v>581419.14914623252</v>
      </c>
    </row>
    <row r="20" spans="2:25" x14ac:dyDescent="0.35">
      <c r="B20" s="128" t="s">
        <v>22</v>
      </c>
      <c r="C20" s="16" t="s">
        <v>31</v>
      </c>
      <c r="D20" s="39">
        <v>8308</v>
      </c>
      <c r="E20" s="39">
        <v>7398016.518268873</v>
      </c>
      <c r="F20" s="59">
        <v>1021</v>
      </c>
      <c r="G20" s="38">
        <v>1348252.0265819132</v>
      </c>
      <c r="H20" s="39">
        <v>3</v>
      </c>
      <c r="I20" s="39">
        <v>1160.1719540726517</v>
      </c>
      <c r="J20" s="59">
        <v>73</v>
      </c>
      <c r="K20" s="39">
        <v>48942.066861396132</v>
      </c>
      <c r="L20" s="39">
        <v>6</v>
      </c>
      <c r="M20" s="39">
        <v>5347.9914783213544</v>
      </c>
      <c r="N20" s="60">
        <v>79</v>
      </c>
      <c r="O20" s="43">
        <v>54290.058339717485</v>
      </c>
      <c r="P20" s="39">
        <v>2910</v>
      </c>
      <c r="Q20" s="39">
        <v>2798328.8880158821</v>
      </c>
      <c r="R20" s="59">
        <v>529</v>
      </c>
      <c r="S20" s="39">
        <v>305347.26229205361</v>
      </c>
      <c r="T20" s="39">
        <v>97</v>
      </c>
      <c r="U20" s="39">
        <v>133640.06819544546</v>
      </c>
      <c r="V20" s="39">
        <v>3669</v>
      </c>
      <c r="W20" s="39">
        <v>2756998.0428897887</v>
      </c>
      <c r="X20" s="60">
        <v>4295</v>
      </c>
      <c r="Y20" s="43">
        <v>3195985.3733772882</v>
      </c>
    </row>
    <row r="21" spans="2:25" x14ac:dyDescent="0.35">
      <c r="B21" s="129"/>
      <c r="C21" s="33" t="s">
        <v>1</v>
      </c>
      <c r="D21" s="37">
        <v>1738</v>
      </c>
      <c r="E21" s="37">
        <v>11769347.165213993</v>
      </c>
      <c r="F21" s="57">
        <v>247</v>
      </c>
      <c r="G21" s="35">
        <v>2425265.0556478826</v>
      </c>
      <c r="H21" s="37">
        <v>1</v>
      </c>
      <c r="I21" s="37">
        <v>3440.0446655399373</v>
      </c>
      <c r="J21" s="57">
        <v>15</v>
      </c>
      <c r="K21" s="37">
        <v>58185.653603326384</v>
      </c>
      <c r="L21" s="37">
        <v>0</v>
      </c>
      <c r="M21" s="37">
        <v>0</v>
      </c>
      <c r="N21" s="58">
        <v>15</v>
      </c>
      <c r="O21" s="42">
        <v>58185.653603326384</v>
      </c>
      <c r="P21" s="37">
        <v>1142</v>
      </c>
      <c r="Q21" s="37">
        <v>6482792.7365176911</v>
      </c>
      <c r="R21" s="57">
        <v>25</v>
      </c>
      <c r="S21" s="37">
        <v>209926.99107205207</v>
      </c>
      <c r="T21" s="37">
        <v>22</v>
      </c>
      <c r="U21" s="37">
        <v>216004.92235991193</v>
      </c>
      <c r="V21" s="37">
        <v>286</v>
      </c>
      <c r="W21" s="37">
        <v>2373731.7613475895</v>
      </c>
      <c r="X21" s="58">
        <v>333</v>
      </c>
      <c r="Y21" s="42">
        <v>2799663.6747795534</v>
      </c>
    </row>
    <row r="22" spans="2:25" x14ac:dyDescent="0.35">
      <c r="B22" s="129"/>
      <c r="C22" s="33" t="s">
        <v>32</v>
      </c>
      <c r="D22" s="37">
        <v>867</v>
      </c>
      <c r="E22" s="37">
        <v>13762457.216405299</v>
      </c>
      <c r="F22" s="57">
        <v>80</v>
      </c>
      <c r="G22" s="35">
        <v>1652975.8622385953</v>
      </c>
      <c r="H22" s="37">
        <v>0</v>
      </c>
      <c r="I22" s="37">
        <v>0</v>
      </c>
      <c r="J22" s="57">
        <v>6</v>
      </c>
      <c r="K22" s="37">
        <v>49944.599078274434</v>
      </c>
      <c r="L22" s="37">
        <v>1</v>
      </c>
      <c r="M22" s="37">
        <v>15480.200994929719</v>
      </c>
      <c r="N22" s="58">
        <v>7</v>
      </c>
      <c r="O22" s="42">
        <v>65424.800073204155</v>
      </c>
      <c r="P22" s="37">
        <v>682</v>
      </c>
      <c r="Q22" s="37">
        <v>9667843.032481933</v>
      </c>
      <c r="R22" s="57">
        <v>0</v>
      </c>
      <c r="S22" s="37">
        <v>0</v>
      </c>
      <c r="T22" s="37">
        <v>57</v>
      </c>
      <c r="U22" s="37">
        <v>1564636.8396447259</v>
      </c>
      <c r="V22" s="37">
        <v>41</v>
      </c>
      <c r="W22" s="37">
        <v>811576.68196683866</v>
      </c>
      <c r="X22" s="58">
        <v>98</v>
      </c>
      <c r="Y22" s="42">
        <v>2376213.5216115648</v>
      </c>
    </row>
    <row r="23" spans="2:25" x14ac:dyDescent="0.35">
      <c r="B23" s="130"/>
      <c r="C23" s="17" t="s">
        <v>33</v>
      </c>
      <c r="D23" s="41">
        <v>107</v>
      </c>
      <c r="E23" s="41">
        <v>3740889.1848779763</v>
      </c>
      <c r="F23" s="61">
        <v>12</v>
      </c>
      <c r="G23" s="40">
        <v>450645.85118573182</v>
      </c>
      <c r="H23" s="41">
        <v>0</v>
      </c>
      <c r="I23" s="41">
        <v>0</v>
      </c>
      <c r="J23" s="61">
        <v>1</v>
      </c>
      <c r="K23" s="41">
        <v>25800.334991549531</v>
      </c>
      <c r="L23" s="41">
        <v>0</v>
      </c>
      <c r="M23" s="41">
        <v>0</v>
      </c>
      <c r="N23" s="62">
        <v>1</v>
      </c>
      <c r="O23" s="44">
        <v>25800.334991549531</v>
      </c>
      <c r="P23" s="41">
        <v>82</v>
      </c>
      <c r="Q23" s="41">
        <v>2658995.1375656663</v>
      </c>
      <c r="R23" s="61">
        <v>0</v>
      </c>
      <c r="S23" s="41">
        <v>0</v>
      </c>
      <c r="T23" s="41">
        <v>9</v>
      </c>
      <c r="U23" s="41">
        <v>560727.28048300976</v>
      </c>
      <c r="V23" s="41">
        <v>3</v>
      </c>
      <c r="W23" s="41">
        <v>44720.580652019184</v>
      </c>
      <c r="X23" s="62">
        <v>12</v>
      </c>
      <c r="Y23" s="44">
        <v>605447.861135029</v>
      </c>
    </row>
    <row r="24" spans="2:25" x14ac:dyDescent="0.35">
      <c r="B24" s="131" t="s">
        <v>23</v>
      </c>
      <c r="C24" s="6" t="s">
        <v>31</v>
      </c>
      <c r="D24" s="36">
        <v>25570</v>
      </c>
      <c r="E24" s="36">
        <v>18383761.36857361</v>
      </c>
      <c r="F24" s="57">
        <v>0</v>
      </c>
      <c r="G24" s="35">
        <v>0</v>
      </c>
      <c r="H24" s="36">
        <v>1857</v>
      </c>
      <c r="I24" s="36">
        <v>267780.98095625674</v>
      </c>
      <c r="J24" s="57">
        <v>5301</v>
      </c>
      <c r="K24" s="37">
        <v>3043561.0734521779</v>
      </c>
      <c r="L24" s="37">
        <v>0</v>
      </c>
      <c r="M24" s="37">
        <v>0</v>
      </c>
      <c r="N24" s="58">
        <v>5301</v>
      </c>
      <c r="O24" s="42">
        <v>3043561.0734521779</v>
      </c>
      <c r="P24" s="36">
        <v>17004</v>
      </c>
      <c r="Q24" s="36">
        <v>14934317.604118973</v>
      </c>
      <c r="R24" s="57">
        <v>0</v>
      </c>
      <c r="S24" s="37">
        <v>0</v>
      </c>
      <c r="T24" s="37">
        <v>345</v>
      </c>
      <c r="U24" s="37">
        <v>3440.056499293587</v>
      </c>
      <c r="V24" s="37">
        <v>1063</v>
      </c>
      <c r="W24" s="37">
        <v>134661.65354690966</v>
      </c>
      <c r="X24" s="58">
        <v>1408</v>
      </c>
      <c r="Y24" s="42">
        <v>138101.71004620325</v>
      </c>
    </row>
    <row r="25" spans="2:25" x14ac:dyDescent="0.35">
      <c r="B25" s="131"/>
      <c r="C25" s="6" t="s">
        <v>1</v>
      </c>
      <c r="D25" s="36">
        <v>4556</v>
      </c>
      <c r="E25" s="36">
        <v>21734487.433998443</v>
      </c>
      <c r="F25" s="57">
        <v>0</v>
      </c>
      <c r="G25" s="35">
        <v>0</v>
      </c>
      <c r="H25" s="36">
        <v>120</v>
      </c>
      <c r="I25" s="36">
        <v>445767.8704300297</v>
      </c>
      <c r="J25" s="57">
        <v>923</v>
      </c>
      <c r="K25" s="37">
        <v>4004977.1721044029</v>
      </c>
      <c r="L25" s="37">
        <v>0</v>
      </c>
      <c r="M25" s="37">
        <v>0</v>
      </c>
      <c r="N25" s="58">
        <v>923</v>
      </c>
      <c r="O25" s="42">
        <v>4004977.1721044029</v>
      </c>
      <c r="P25" s="36">
        <v>3252</v>
      </c>
      <c r="Q25" s="36">
        <v>16660348.807766519</v>
      </c>
      <c r="R25" s="57">
        <v>0</v>
      </c>
      <c r="S25" s="37">
        <v>0</v>
      </c>
      <c r="T25" s="37">
        <v>120</v>
      </c>
      <c r="U25" s="37">
        <v>32542.826560860067</v>
      </c>
      <c r="V25" s="37">
        <v>141</v>
      </c>
      <c r="W25" s="37">
        <v>590850.75713663071</v>
      </c>
      <c r="X25" s="58">
        <v>261</v>
      </c>
      <c r="Y25" s="42">
        <v>623393.58369749074</v>
      </c>
    </row>
    <row r="26" spans="2:25" x14ac:dyDescent="0.35">
      <c r="B26" s="131"/>
      <c r="C26" s="6" t="s">
        <v>32</v>
      </c>
      <c r="D26" s="36">
        <v>1812</v>
      </c>
      <c r="E26" s="36">
        <v>33049258.889677424</v>
      </c>
      <c r="F26" s="57">
        <v>0</v>
      </c>
      <c r="G26" s="35">
        <v>0</v>
      </c>
      <c r="H26" s="36">
        <v>80</v>
      </c>
      <c r="I26" s="36">
        <v>2340651.0422131321</v>
      </c>
      <c r="J26" s="57">
        <v>227</v>
      </c>
      <c r="K26" s="37">
        <v>3270807.3833334651</v>
      </c>
      <c r="L26" s="37">
        <v>0</v>
      </c>
      <c r="M26" s="37">
        <v>0</v>
      </c>
      <c r="N26" s="58">
        <v>227</v>
      </c>
      <c r="O26" s="42">
        <v>3270807.3833334651</v>
      </c>
      <c r="P26" s="36">
        <v>1396</v>
      </c>
      <c r="Q26" s="36">
        <v>25080534.272442594</v>
      </c>
      <c r="R26" s="57">
        <v>0</v>
      </c>
      <c r="S26" s="37">
        <v>0</v>
      </c>
      <c r="T26" s="37">
        <v>19</v>
      </c>
      <c r="U26" s="37">
        <v>227730.95720274834</v>
      </c>
      <c r="V26" s="37">
        <v>90</v>
      </c>
      <c r="W26" s="37">
        <v>2129535.2344854847</v>
      </c>
      <c r="X26" s="58">
        <v>109</v>
      </c>
      <c r="Y26" s="42">
        <v>2357266.1916882331</v>
      </c>
    </row>
    <row r="27" spans="2:25" x14ac:dyDescent="0.35">
      <c r="B27" s="131"/>
      <c r="C27" s="6" t="s">
        <v>33</v>
      </c>
      <c r="D27" s="36">
        <v>209</v>
      </c>
      <c r="E27" s="36">
        <v>10581433.900986571</v>
      </c>
      <c r="F27" s="57">
        <v>0</v>
      </c>
      <c r="G27" s="35">
        <v>0</v>
      </c>
      <c r="H27" s="36">
        <v>10</v>
      </c>
      <c r="I27" s="36">
        <v>552023.96751359419</v>
      </c>
      <c r="J27" s="57">
        <v>13</v>
      </c>
      <c r="K27" s="37">
        <v>671899.47270995367</v>
      </c>
      <c r="L27" s="37">
        <v>0</v>
      </c>
      <c r="M27" s="37">
        <v>0</v>
      </c>
      <c r="N27" s="58">
        <v>13</v>
      </c>
      <c r="O27" s="42">
        <v>671899.47270995367</v>
      </c>
      <c r="P27" s="36">
        <v>164</v>
      </c>
      <c r="Q27" s="36">
        <v>7784054.6710130488</v>
      </c>
      <c r="R27" s="57">
        <v>0</v>
      </c>
      <c r="S27" s="37">
        <v>0</v>
      </c>
      <c r="T27" s="37">
        <v>9</v>
      </c>
      <c r="U27" s="37">
        <v>921381.56321821688</v>
      </c>
      <c r="V27" s="37">
        <v>13</v>
      </c>
      <c r="W27" s="37">
        <v>652074.22653175727</v>
      </c>
      <c r="X27" s="58">
        <v>22</v>
      </c>
      <c r="Y27" s="42">
        <v>1573455.7897499742</v>
      </c>
    </row>
    <row r="28" spans="2:25" x14ac:dyDescent="0.35">
      <c r="B28" s="128" t="s">
        <v>24</v>
      </c>
      <c r="C28" s="16" t="s">
        <v>31</v>
      </c>
      <c r="D28" s="39">
        <v>339</v>
      </c>
      <c r="E28" s="39">
        <v>292785.62804379454</v>
      </c>
      <c r="F28" s="59">
        <v>0</v>
      </c>
      <c r="G28" s="38">
        <v>0</v>
      </c>
      <c r="H28" s="39">
        <v>19</v>
      </c>
      <c r="I28" s="39">
        <v>12579.830536519687</v>
      </c>
      <c r="J28" s="59">
        <v>45</v>
      </c>
      <c r="K28" s="39">
        <v>31547.443720009262</v>
      </c>
      <c r="L28" s="39">
        <v>0</v>
      </c>
      <c r="M28" s="39">
        <v>0</v>
      </c>
      <c r="N28" s="60">
        <v>45</v>
      </c>
      <c r="O28" s="43">
        <v>31547.443720009262</v>
      </c>
      <c r="P28" s="39">
        <v>231</v>
      </c>
      <c r="Q28" s="39">
        <v>206543.33176581966</v>
      </c>
      <c r="R28" s="59">
        <v>0</v>
      </c>
      <c r="S28" s="39">
        <v>0</v>
      </c>
      <c r="T28" s="39">
        <v>0</v>
      </c>
      <c r="U28" s="39">
        <v>0</v>
      </c>
      <c r="V28" s="39">
        <v>44</v>
      </c>
      <c r="W28" s="39">
        <v>42115.022021445926</v>
      </c>
      <c r="X28" s="60">
        <v>44</v>
      </c>
      <c r="Y28" s="43">
        <v>42115.022021445926</v>
      </c>
    </row>
    <row r="29" spans="2:25" ht="15" x14ac:dyDescent="0.25">
      <c r="B29" s="129"/>
      <c r="C29" s="33" t="s">
        <v>1</v>
      </c>
      <c r="D29" s="37">
        <v>178</v>
      </c>
      <c r="E29" s="37">
        <v>734182.07262003096</v>
      </c>
      <c r="F29" s="57">
        <v>0</v>
      </c>
      <c r="G29" s="35">
        <v>0</v>
      </c>
      <c r="H29" s="37">
        <v>9</v>
      </c>
      <c r="I29" s="37">
        <v>50224.652116883088</v>
      </c>
      <c r="J29" s="57">
        <v>14</v>
      </c>
      <c r="K29" s="37">
        <v>79061.824138724623</v>
      </c>
      <c r="L29" s="37">
        <v>0</v>
      </c>
      <c r="M29" s="37">
        <v>0</v>
      </c>
      <c r="N29" s="58">
        <v>14</v>
      </c>
      <c r="O29" s="42">
        <v>79061.824138724623</v>
      </c>
      <c r="P29" s="37">
        <v>143</v>
      </c>
      <c r="Q29" s="37">
        <v>553879.73397446598</v>
      </c>
      <c r="R29" s="57">
        <v>0</v>
      </c>
      <c r="S29" s="37">
        <v>0</v>
      </c>
      <c r="T29" s="37">
        <v>0</v>
      </c>
      <c r="U29" s="37">
        <v>0</v>
      </c>
      <c r="V29" s="37">
        <v>12</v>
      </c>
      <c r="W29" s="37">
        <v>51015.86238995727</v>
      </c>
      <c r="X29" s="58">
        <v>12</v>
      </c>
      <c r="Y29" s="42">
        <v>51015.86238995727</v>
      </c>
    </row>
    <row r="30" spans="2:25" ht="15" x14ac:dyDescent="0.25">
      <c r="B30" s="129"/>
      <c r="C30" s="33" t="s">
        <v>32</v>
      </c>
      <c r="D30" s="37">
        <v>150</v>
      </c>
      <c r="E30" s="37">
        <v>1605069.9309479834</v>
      </c>
      <c r="F30" s="57">
        <v>0</v>
      </c>
      <c r="G30" s="35">
        <v>0</v>
      </c>
      <c r="H30" s="37">
        <v>7</v>
      </c>
      <c r="I30" s="37">
        <v>85141.105472113457</v>
      </c>
      <c r="J30" s="57">
        <v>27</v>
      </c>
      <c r="K30" s="37">
        <v>294949.42962339422</v>
      </c>
      <c r="L30" s="37">
        <v>0</v>
      </c>
      <c r="M30" s="37">
        <v>0</v>
      </c>
      <c r="N30" s="58">
        <v>27</v>
      </c>
      <c r="O30" s="42">
        <v>294949.42962339422</v>
      </c>
      <c r="P30" s="37">
        <v>109</v>
      </c>
      <c r="Q30" s="37">
        <v>1196427.0251284942</v>
      </c>
      <c r="R30" s="57">
        <v>0</v>
      </c>
      <c r="S30" s="37">
        <v>0</v>
      </c>
      <c r="T30" s="37">
        <v>0</v>
      </c>
      <c r="U30" s="37">
        <v>0</v>
      </c>
      <c r="V30" s="37">
        <v>7</v>
      </c>
      <c r="W30" s="37">
        <v>28552.370723981479</v>
      </c>
      <c r="X30" s="58">
        <v>7</v>
      </c>
      <c r="Y30" s="42">
        <v>28552.370723981479</v>
      </c>
    </row>
    <row r="31" spans="2:25" ht="15" x14ac:dyDescent="0.25">
      <c r="B31" s="130"/>
      <c r="C31" s="17" t="s">
        <v>33</v>
      </c>
      <c r="D31" s="41">
        <v>28</v>
      </c>
      <c r="E31" s="41">
        <v>638947.91049966996</v>
      </c>
      <c r="F31" s="61">
        <v>0</v>
      </c>
      <c r="G31" s="40">
        <v>0</v>
      </c>
      <c r="H31" s="41">
        <v>2</v>
      </c>
      <c r="I31" s="41">
        <v>37840.491320939313</v>
      </c>
      <c r="J31" s="61">
        <v>7</v>
      </c>
      <c r="K31" s="41">
        <v>150329.95188409527</v>
      </c>
      <c r="L31" s="41">
        <v>0</v>
      </c>
      <c r="M31" s="41">
        <v>0</v>
      </c>
      <c r="N31" s="62">
        <v>7</v>
      </c>
      <c r="O31" s="44">
        <v>150329.95188409527</v>
      </c>
      <c r="P31" s="41">
        <v>17</v>
      </c>
      <c r="Q31" s="41">
        <v>424977.13230308582</v>
      </c>
      <c r="R31" s="61">
        <v>0</v>
      </c>
      <c r="S31" s="41">
        <v>0</v>
      </c>
      <c r="T31" s="41">
        <v>0</v>
      </c>
      <c r="U31" s="41">
        <v>0</v>
      </c>
      <c r="V31" s="41">
        <v>2</v>
      </c>
      <c r="W31" s="41">
        <v>25800.334991549531</v>
      </c>
      <c r="X31" s="62">
        <v>2</v>
      </c>
      <c r="Y31" s="44">
        <v>25800.334991549531</v>
      </c>
    </row>
    <row r="32" spans="2:25" ht="15" x14ac:dyDescent="0.25">
      <c r="B32" s="131" t="s">
        <v>25</v>
      </c>
      <c r="C32" s="6" t="s">
        <v>31</v>
      </c>
      <c r="D32" s="36">
        <v>48967</v>
      </c>
      <c r="E32" s="36">
        <v>30968690.694059972</v>
      </c>
      <c r="F32" s="57">
        <v>0</v>
      </c>
      <c r="G32" s="35">
        <v>0</v>
      </c>
      <c r="H32" s="36">
        <v>0</v>
      </c>
      <c r="I32" s="36">
        <v>0</v>
      </c>
      <c r="J32" s="57">
        <v>9839</v>
      </c>
      <c r="K32" s="37">
        <v>5510320.4032145152</v>
      </c>
      <c r="L32" s="37">
        <v>624</v>
      </c>
      <c r="M32" s="37">
        <v>432157.58070602792</v>
      </c>
      <c r="N32" s="58">
        <v>10463</v>
      </c>
      <c r="O32" s="42">
        <v>5942477.9839205435</v>
      </c>
      <c r="P32" s="36">
        <v>29822</v>
      </c>
      <c r="Q32" s="36">
        <v>21990079.491141714</v>
      </c>
      <c r="R32" s="57">
        <v>0</v>
      </c>
      <c r="S32" s="37">
        <v>0</v>
      </c>
      <c r="T32" s="37">
        <v>1979</v>
      </c>
      <c r="U32" s="37">
        <v>0</v>
      </c>
      <c r="V32" s="37">
        <v>6703</v>
      </c>
      <c r="W32" s="37">
        <v>3036133.2189977155</v>
      </c>
      <c r="X32" s="58">
        <v>8682</v>
      </c>
      <c r="Y32" s="42">
        <v>3036133.2189977155</v>
      </c>
    </row>
    <row r="33" spans="2:25" ht="15" x14ac:dyDescent="0.25">
      <c r="B33" s="131"/>
      <c r="C33" s="6" t="s">
        <v>1</v>
      </c>
      <c r="D33" s="36">
        <v>8131</v>
      </c>
      <c r="E33" s="36">
        <v>32022153.099875849</v>
      </c>
      <c r="F33" s="57">
        <v>0</v>
      </c>
      <c r="G33" s="35">
        <v>0</v>
      </c>
      <c r="H33" s="36">
        <v>0</v>
      </c>
      <c r="I33" s="36">
        <v>0</v>
      </c>
      <c r="J33" s="57">
        <v>1254</v>
      </c>
      <c r="K33" s="37">
        <v>5512458.3969598264</v>
      </c>
      <c r="L33" s="37">
        <v>176</v>
      </c>
      <c r="M33" s="37">
        <v>742099.6106213443</v>
      </c>
      <c r="N33" s="58">
        <v>1430</v>
      </c>
      <c r="O33" s="42">
        <v>6254558.0075811706</v>
      </c>
      <c r="P33" s="36">
        <v>5177</v>
      </c>
      <c r="Q33" s="36">
        <v>22367045.793392982</v>
      </c>
      <c r="R33" s="57">
        <v>0</v>
      </c>
      <c r="S33" s="37">
        <v>0</v>
      </c>
      <c r="T33" s="37">
        <v>599</v>
      </c>
      <c r="U33" s="37">
        <v>0</v>
      </c>
      <c r="V33" s="37">
        <v>925</v>
      </c>
      <c r="W33" s="37">
        <v>3400549.2989016972</v>
      </c>
      <c r="X33" s="58">
        <v>1524</v>
      </c>
      <c r="Y33" s="42">
        <v>3400549.2989016972</v>
      </c>
    </row>
    <row r="34" spans="2:25" ht="15" x14ac:dyDescent="0.25">
      <c r="B34" s="131"/>
      <c r="C34" s="6" t="s">
        <v>32</v>
      </c>
      <c r="D34" s="36">
        <v>2335</v>
      </c>
      <c r="E34" s="36">
        <v>28848531.98918175</v>
      </c>
      <c r="F34" s="57">
        <v>0</v>
      </c>
      <c r="G34" s="35">
        <v>0</v>
      </c>
      <c r="H34" s="36">
        <v>0</v>
      </c>
      <c r="I34" s="36">
        <v>0</v>
      </c>
      <c r="J34" s="57">
        <v>173</v>
      </c>
      <c r="K34" s="37">
        <v>1868623.0086011437</v>
      </c>
      <c r="L34" s="37">
        <v>36</v>
      </c>
      <c r="M34" s="37">
        <v>575499.82988979132</v>
      </c>
      <c r="N34" s="58">
        <v>209</v>
      </c>
      <c r="O34" s="42">
        <v>2444122.838490935</v>
      </c>
      <c r="P34" s="36">
        <v>1680</v>
      </c>
      <c r="Q34" s="36">
        <v>22545976.395307917</v>
      </c>
      <c r="R34" s="57">
        <v>0</v>
      </c>
      <c r="S34" s="37">
        <v>0</v>
      </c>
      <c r="T34" s="37">
        <v>223</v>
      </c>
      <c r="U34" s="37">
        <v>0</v>
      </c>
      <c r="V34" s="37">
        <v>223</v>
      </c>
      <c r="W34" s="37">
        <v>3858432.7553828959</v>
      </c>
      <c r="X34" s="58">
        <v>446</v>
      </c>
      <c r="Y34" s="42">
        <v>3858432.7553828959</v>
      </c>
    </row>
    <row r="35" spans="2:25" ht="15" x14ac:dyDescent="0.25">
      <c r="B35" s="131"/>
      <c r="C35" s="6" t="s">
        <v>33</v>
      </c>
      <c r="D35" s="36">
        <v>366</v>
      </c>
      <c r="E35" s="36">
        <v>5710486.3714718474</v>
      </c>
      <c r="F35" s="57">
        <v>0</v>
      </c>
      <c r="G35" s="35">
        <v>0</v>
      </c>
      <c r="H35" s="36">
        <v>0</v>
      </c>
      <c r="I35" s="36">
        <v>0</v>
      </c>
      <c r="J35" s="57">
        <v>2</v>
      </c>
      <c r="K35" s="37">
        <v>119206.04457128272</v>
      </c>
      <c r="L35" s="37">
        <v>1</v>
      </c>
      <c r="M35" s="37">
        <v>68800.893310798754</v>
      </c>
      <c r="N35" s="58">
        <v>3</v>
      </c>
      <c r="O35" s="42">
        <v>188006.93788208146</v>
      </c>
      <c r="P35" s="36">
        <v>152</v>
      </c>
      <c r="Q35" s="36">
        <v>4322199.85135567</v>
      </c>
      <c r="R35" s="57">
        <v>0</v>
      </c>
      <c r="S35" s="37">
        <v>0</v>
      </c>
      <c r="T35" s="37">
        <v>191</v>
      </c>
      <c r="U35" s="37">
        <v>0</v>
      </c>
      <c r="V35" s="37">
        <v>20</v>
      </c>
      <c r="W35" s="37">
        <v>1200279.5822340958</v>
      </c>
      <c r="X35" s="58">
        <v>211</v>
      </c>
      <c r="Y35" s="42">
        <v>1200279.5822340958</v>
      </c>
    </row>
    <row r="36" spans="2:25" ht="15" x14ac:dyDescent="0.25">
      <c r="B36" s="128" t="s">
        <v>26</v>
      </c>
      <c r="C36" s="16" t="s">
        <v>31</v>
      </c>
      <c r="D36" s="39">
        <v>11619</v>
      </c>
      <c r="E36" s="39">
        <v>9658314.8636417892</v>
      </c>
      <c r="F36" s="59">
        <v>0</v>
      </c>
      <c r="G36" s="38">
        <v>0</v>
      </c>
      <c r="H36" s="39">
        <v>120</v>
      </c>
      <c r="I36" s="39">
        <v>91302.333932703783</v>
      </c>
      <c r="J36" s="59">
        <v>1522</v>
      </c>
      <c r="K36" s="39">
        <v>990246.59076093452</v>
      </c>
      <c r="L36" s="39">
        <v>0</v>
      </c>
      <c r="M36" s="39">
        <v>0</v>
      </c>
      <c r="N36" s="60">
        <v>1522</v>
      </c>
      <c r="O36" s="43">
        <v>990246.59076093452</v>
      </c>
      <c r="P36" s="39">
        <v>7045</v>
      </c>
      <c r="Q36" s="39">
        <v>5577279.1615166329</v>
      </c>
      <c r="R36" s="59">
        <v>0</v>
      </c>
      <c r="S36" s="39">
        <v>0</v>
      </c>
      <c r="T36" s="39">
        <v>515</v>
      </c>
      <c r="U36" s="39">
        <v>520868.99828307371</v>
      </c>
      <c r="V36" s="39">
        <v>2417</v>
      </c>
      <c r="W36" s="39">
        <v>2478617.7791484445</v>
      </c>
      <c r="X36" s="60">
        <v>2932</v>
      </c>
      <c r="Y36" s="43">
        <v>2999486.7774315183</v>
      </c>
    </row>
    <row r="37" spans="2:25" ht="15" x14ac:dyDescent="0.25">
      <c r="B37" s="129"/>
      <c r="C37" s="33" t="s">
        <v>1</v>
      </c>
      <c r="D37" s="37">
        <v>2985</v>
      </c>
      <c r="E37" s="37">
        <v>10985978.497244008</v>
      </c>
      <c r="F37" s="57">
        <v>0</v>
      </c>
      <c r="G37" s="35">
        <v>0</v>
      </c>
      <c r="H37" s="37">
        <v>29</v>
      </c>
      <c r="I37" s="37">
        <v>125056.66610135266</v>
      </c>
      <c r="J37" s="57">
        <v>349</v>
      </c>
      <c r="K37" s="37">
        <v>1219373.9077428181</v>
      </c>
      <c r="L37" s="37">
        <v>0</v>
      </c>
      <c r="M37" s="37">
        <v>0</v>
      </c>
      <c r="N37" s="58">
        <v>349</v>
      </c>
      <c r="O37" s="42">
        <v>1219373.9077428181</v>
      </c>
      <c r="P37" s="37">
        <v>2148</v>
      </c>
      <c r="Q37" s="37">
        <v>7621143.3154944088</v>
      </c>
      <c r="R37" s="57">
        <v>0</v>
      </c>
      <c r="S37" s="37">
        <v>0</v>
      </c>
      <c r="T37" s="37">
        <v>86</v>
      </c>
      <c r="U37" s="37">
        <v>387202.21576716955</v>
      </c>
      <c r="V37" s="37">
        <v>373</v>
      </c>
      <c r="W37" s="37">
        <v>1633202.3921382595</v>
      </c>
      <c r="X37" s="58">
        <v>459</v>
      </c>
      <c r="Y37" s="42">
        <v>2020404.6079054291</v>
      </c>
    </row>
    <row r="38" spans="2:25" ht="15" x14ac:dyDescent="0.25">
      <c r="B38" s="129"/>
      <c r="C38" s="33" t="s">
        <v>32</v>
      </c>
      <c r="D38" s="37">
        <v>1348</v>
      </c>
      <c r="E38" s="37">
        <v>17148849.522470199</v>
      </c>
      <c r="F38" s="57">
        <v>0</v>
      </c>
      <c r="G38" s="35">
        <v>0</v>
      </c>
      <c r="H38" s="37">
        <v>12</v>
      </c>
      <c r="I38" s="37">
        <v>88615.550584308789</v>
      </c>
      <c r="J38" s="57">
        <v>163</v>
      </c>
      <c r="K38" s="37">
        <v>2167458.7300593513</v>
      </c>
      <c r="L38" s="37">
        <v>0</v>
      </c>
      <c r="M38" s="37">
        <v>0</v>
      </c>
      <c r="N38" s="58">
        <v>163</v>
      </c>
      <c r="O38" s="42">
        <v>2167458.7300593513</v>
      </c>
      <c r="P38" s="37">
        <v>1004</v>
      </c>
      <c r="Q38" s="37">
        <v>11787620.397160036</v>
      </c>
      <c r="R38" s="57">
        <v>0</v>
      </c>
      <c r="S38" s="37">
        <v>0</v>
      </c>
      <c r="T38" s="37">
        <v>14</v>
      </c>
      <c r="U38" s="37">
        <v>196897.10324158848</v>
      </c>
      <c r="V38" s="37">
        <v>155</v>
      </c>
      <c r="W38" s="37">
        <v>2908257.7414249149</v>
      </c>
      <c r="X38" s="58">
        <v>169</v>
      </c>
      <c r="Y38" s="42">
        <v>3105154.8446665034</v>
      </c>
    </row>
    <row r="39" spans="2:25" ht="15" x14ac:dyDescent="0.25">
      <c r="B39" s="130"/>
      <c r="C39" s="17" t="s">
        <v>33</v>
      </c>
      <c r="D39" s="41">
        <v>95</v>
      </c>
      <c r="E39" s="41">
        <v>4057290.9423623956</v>
      </c>
      <c r="F39" s="61">
        <v>0</v>
      </c>
      <c r="G39" s="40">
        <v>0</v>
      </c>
      <c r="H39" s="41">
        <v>0</v>
      </c>
      <c r="I39" s="41">
        <v>0</v>
      </c>
      <c r="J39" s="61">
        <v>11</v>
      </c>
      <c r="K39" s="41">
        <v>233791.71355160876</v>
      </c>
      <c r="L39" s="41">
        <v>0</v>
      </c>
      <c r="M39" s="41">
        <v>0</v>
      </c>
      <c r="N39" s="62">
        <v>11</v>
      </c>
      <c r="O39" s="44">
        <v>233791.71355160876</v>
      </c>
      <c r="P39" s="41">
        <v>61</v>
      </c>
      <c r="Q39" s="41">
        <v>2640730.0891762781</v>
      </c>
      <c r="R39" s="61">
        <v>0</v>
      </c>
      <c r="S39" s="41">
        <v>0</v>
      </c>
      <c r="T39" s="41">
        <v>1</v>
      </c>
      <c r="U39" s="41">
        <v>20640.267993239624</v>
      </c>
      <c r="V39" s="41">
        <v>22</v>
      </c>
      <c r="W39" s="41">
        <v>1162128.8716412694</v>
      </c>
      <c r="X39" s="62">
        <v>23</v>
      </c>
      <c r="Y39" s="44">
        <v>1182769.1396345091</v>
      </c>
    </row>
    <row r="40" spans="2:25" ht="15" x14ac:dyDescent="0.25">
      <c r="B40" s="131" t="s">
        <v>27</v>
      </c>
      <c r="C40" s="6" t="s">
        <v>31</v>
      </c>
      <c r="D40" s="36">
        <v>603</v>
      </c>
      <c r="E40" s="36">
        <v>840009.03372929397</v>
      </c>
      <c r="F40" s="57">
        <v>1</v>
      </c>
      <c r="G40" s="35">
        <v>344.00446655399372</v>
      </c>
      <c r="H40" s="36">
        <v>14</v>
      </c>
      <c r="I40" s="36">
        <v>23913.435438445733</v>
      </c>
      <c r="J40" s="57">
        <v>36</v>
      </c>
      <c r="K40" s="37">
        <v>18261.911791062696</v>
      </c>
      <c r="L40" s="37">
        <v>50</v>
      </c>
      <c r="M40" s="37">
        <v>61755.150589675257</v>
      </c>
      <c r="N40" s="58">
        <v>86</v>
      </c>
      <c r="O40" s="42">
        <v>80017.06238073796</v>
      </c>
      <c r="P40" s="36">
        <v>125</v>
      </c>
      <c r="Q40" s="36">
        <v>91458.836735136167</v>
      </c>
      <c r="R40" s="57">
        <v>43</v>
      </c>
      <c r="S40" s="37">
        <v>109247.85418613875</v>
      </c>
      <c r="T40" s="37">
        <v>22</v>
      </c>
      <c r="U40" s="37">
        <v>49202.903776102627</v>
      </c>
      <c r="V40" s="37">
        <v>312</v>
      </c>
      <c r="W40" s="37">
        <v>485824.93674617872</v>
      </c>
      <c r="X40" s="58">
        <v>377</v>
      </c>
      <c r="Y40" s="42">
        <v>644275.69470842008</v>
      </c>
    </row>
    <row r="41" spans="2:25" ht="15" x14ac:dyDescent="0.25">
      <c r="B41" s="131"/>
      <c r="C41" s="6" t="s">
        <v>1</v>
      </c>
      <c r="D41" s="36">
        <v>470</v>
      </c>
      <c r="E41" s="36">
        <v>1647079.496370581</v>
      </c>
      <c r="F41" s="57">
        <v>1</v>
      </c>
      <c r="G41" s="35">
        <v>5160.066998309906</v>
      </c>
      <c r="H41" s="36">
        <v>4</v>
      </c>
      <c r="I41" s="36">
        <v>4988.0647650329092</v>
      </c>
      <c r="J41" s="57">
        <v>12</v>
      </c>
      <c r="K41" s="37">
        <v>37040.402017379791</v>
      </c>
      <c r="L41" s="37">
        <v>61</v>
      </c>
      <c r="M41" s="37">
        <v>229172.75013338774</v>
      </c>
      <c r="N41" s="58">
        <v>73</v>
      </c>
      <c r="O41" s="42">
        <v>266213.15215076751</v>
      </c>
      <c r="P41" s="36">
        <v>163</v>
      </c>
      <c r="Q41" s="36">
        <v>490951.84835319902</v>
      </c>
      <c r="R41" s="57">
        <v>25</v>
      </c>
      <c r="S41" s="37">
        <v>103055.42999010299</v>
      </c>
      <c r="T41" s="37">
        <v>14</v>
      </c>
      <c r="U41" s="37">
        <v>73560.085918555575</v>
      </c>
      <c r="V41" s="37">
        <v>190</v>
      </c>
      <c r="W41" s="37">
        <v>703150.84819461301</v>
      </c>
      <c r="X41" s="58">
        <v>229</v>
      </c>
      <c r="Y41" s="42">
        <v>879766.36410327151</v>
      </c>
    </row>
    <row r="42" spans="2:25" ht="15" x14ac:dyDescent="0.25">
      <c r="B42" s="131"/>
      <c r="C42" s="6" t="s">
        <v>32</v>
      </c>
      <c r="D42" s="36">
        <v>346</v>
      </c>
      <c r="E42" s="36">
        <v>3563579.3195178849</v>
      </c>
      <c r="F42" s="57">
        <v>0</v>
      </c>
      <c r="G42" s="35">
        <v>0</v>
      </c>
      <c r="H42" s="36">
        <v>2</v>
      </c>
      <c r="I42" s="36">
        <v>37840.491320939313</v>
      </c>
      <c r="J42" s="57">
        <v>3</v>
      </c>
      <c r="K42" s="37">
        <v>216820.3588723396</v>
      </c>
      <c r="L42" s="37">
        <v>41</v>
      </c>
      <c r="M42" s="37">
        <v>482915.6840236414</v>
      </c>
      <c r="N42" s="58">
        <v>44</v>
      </c>
      <c r="O42" s="42">
        <v>699736.04289598099</v>
      </c>
      <c r="P42" s="36">
        <v>153</v>
      </c>
      <c r="Q42" s="36">
        <v>1083596.1646598019</v>
      </c>
      <c r="R42" s="57">
        <v>34</v>
      </c>
      <c r="S42" s="37">
        <v>355362.59126868506</v>
      </c>
      <c r="T42" s="37">
        <v>11</v>
      </c>
      <c r="U42" s="37">
        <v>149262.68549150843</v>
      </c>
      <c r="V42" s="37">
        <v>102</v>
      </c>
      <c r="W42" s="37">
        <v>1237781.3438809689</v>
      </c>
      <c r="X42" s="58">
        <v>147</v>
      </c>
      <c r="Y42" s="42">
        <v>1742406.6206411624</v>
      </c>
    </row>
    <row r="43" spans="2:25" ht="15" x14ac:dyDescent="0.25">
      <c r="B43" s="131"/>
      <c r="C43" s="6" t="s">
        <v>33</v>
      </c>
      <c r="D43" s="36">
        <v>37</v>
      </c>
      <c r="E43" s="36">
        <v>894076.79067225009</v>
      </c>
      <c r="F43" s="57">
        <v>0</v>
      </c>
      <c r="G43" s="35">
        <v>0</v>
      </c>
      <c r="H43" s="36">
        <v>0</v>
      </c>
      <c r="I43" s="36">
        <v>0</v>
      </c>
      <c r="J43" s="57">
        <v>0</v>
      </c>
      <c r="K43" s="37">
        <v>0</v>
      </c>
      <c r="L43" s="37">
        <v>3</v>
      </c>
      <c r="M43" s="37">
        <v>33082.307196676644</v>
      </c>
      <c r="N43" s="58">
        <v>3</v>
      </c>
      <c r="O43" s="42">
        <v>33082.307196676644</v>
      </c>
      <c r="P43" s="36">
        <v>16</v>
      </c>
      <c r="Q43" s="36">
        <v>247541.03932005452</v>
      </c>
      <c r="R43" s="57">
        <v>9</v>
      </c>
      <c r="S43" s="37">
        <v>389960.87819524249</v>
      </c>
      <c r="T43" s="37">
        <v>0</v>
      </c>
      <c r="U43" s="37">
        <v>0</v>
      </c>
      <c r="V43" s="37">
        <v>9</v>
      </c>
      <c r="W43" s="37">
        <v>223492.56596027644</v>
      </c>
      <c r="X43" s="58">
        <v>18</v>
      </c>
      <c r="Y43" s="42">
        <v>613453.4441555189</v>
      </c>
    </row>
    <row r="44" spans="2:25" ht="15" x14ac:dyDescent="0.25">
      <c r="B44" s="128" t="s">
        <v>28</v>
      </c>
      <c r="C44" s="16" t="s">
        <v>31</v>
      </c>
      <c r="D44" s="39">
        <v>71</v>
      </c>
      <c r="E44" s="39">
        <v>831940.40191417851</v>
      </c>
      <c r="F44" s="59">
        <v>2</v>
      </c>
      <c r="G44" s="38">
        <v>41280.535986479248</v>
      </c>
      <c r="H44" s="39">
        <v>3</v>
      </c>
      <c r="I44" s="39">
        <v>25800.334991549531</v>
      </c>
      <c r="J44" s="59">
        <v>7</v>
      </c>
      <c r="K44" s="39">
        <v>145376.28756571776</v>
      </c>
      <c r="L44" s="39">
        <v>2</v>
      </c>
      <c r="M44" s="39">
        <v>12040.156329389782</v>
      </c>
      <c r="N44" s="60">
        <v>9</v>
      </c>
      <c r="O44" s="43">
        <v>157416.44389510754</v>
      </c>
      <c r="P44" s="39">
        <v>46</v>
      </c>
      <c r="Q44" s="39">
        <v>427253.54746006022</v>
      </c>
      <c r="R44" s="59">
        <v>1</v>
      </c>
      <c r="S44" s="39">
        <v>17200.223327699689</v>
      </c>
      <c r="T44" s="39">
        <v>0</v>
      </c>
      <c r="U44" s="39">
        <v>0</v>
      </c>
      <c r="V44" s="39">
        <v>10</v>
      </c>
      <c r="W44" s="39">
        <v>162989.31625328225</v>
      </c>
      <c r="X44" s="60">
        <v>11</v>
      </c>
      <c r="Y44" s="43">
        <v>180189.53958098192</v>
      </c>
    </row>
    <row r="45" spans="2:25" ht="15" x14ac:dyDescent="0.25">
      <c r="B45" s="129"/>
      <c r="C45" s="33" t="s">
        <v>1</v>
      </c>
      <c r="D45" s="36">
        <v>18</v>
      </c>
      <c r="E45" s="36">
        <v>113659.07574943954</v>
      </c>
      <c r="F45" s="57">
        <v>0</v>
      </c>
      <c r="G45" s="35">
        <v>0</v>
      </c>
      <c r="H45" s="36">
        <v>0</v>
      </c>
      <c r="I45" s="36">
        <v>0</v>
      </c>
      <c r="J45" s="57">
        <v>1</v>
      </c>
      <c r="K45" s="36">
        <v>13760.178662159749</v>
      </c>
      <c r="L45" s="36">
        <v>1</v>
      </c>
      <c r="M45" s="36">
        <v>5848.075931417894</v>
      </c>
      <c r="N45" s="63">
        <v>2</v>
      </c>
      <c r="O45" s="42">
        <v>19608.254593577643</v>
      </c>
      <c r="P45" s="36">
        <v>14</v>
      </c>
      <c r="Q45" s="36">
        <v>85794.713958566033</v>
      </c>
      <c r="R45" s="57">
        <v>0</v>
      </c>
      <c r="S45" s="36">
        <v>0</v>
      </c>
      <c r="T45" s="36">
        <v>0</v>
      </c>
      <c r="U45" s="36">
        <v>0</v>
      </c>
      <c r="V45" s="36">
        <v>2</v>
      </c>
      <c r="W45" s="36">
        <v>8256.1071972958507</v>
      </c>
      <c r="X45" s="63">
        <v>2</v>
      </c>
      <c r="Y45" s="42">
        <v>8256.1071972958507</v>
      </c>
    </row>
    <row r="46" spans="2:25" ht="15" x14ac:dyDescent="0.25">
      <c r="B46" s="129"/>
      <c r="C46" s="33" t="s">
        <v>32</v>
      </c>
      <c r="D46" s="36">
        <v>74</v>
      </c>
      <c r="E46" s="36">
        <v>653952.49091914215</v>
      </c>
      <c r="F46" s="57">
        <v>0</v>
      </c>
      <c r="G46" s="35">
        <v>0</v>
      </c>
      <c r="H46" s="36">
        <v>1</v>
      </c>
      <c r="I46" s="36">
        <v>51600.669983099062</v>
      </c>
      <c r="J46" s="57">
        <v>5</v>
      </c>
      <c r="K46" s="36">
        <v>47851.021297660533</v>
      </c>
      <c r="L46" s="36">
        <v>2</v>
      </c>
      <c r="M46" s="36">
        <v>12900.167495774765</v>
      </c>
      <c r="N46" s="63">
        <v>7</v>
      </c>
      <c r="O46" s="42">
        <v>60751.188793435293</v>
      </c>
      <c r="P46" s="36">
        <v>54</v>
      </c>
      <c r="Q46" s="36">
        <v>450267.44627252239</v>
      </c>
      <c r="R46" s="57">
        <v>2</v>
      </c>
      <c r="S46" s="36">
        <v>20640.267993239624</v>
      </c>
      <c r="T46" s="36">
        <v>0</v>
      </c>
      <c r="U46" s="36">
        <v>0</v>
      </c>
      <c r="V46" s="36">
        <v>10</v>
      </c>
      <c r="W46" s="36">
        <v>70692.91787684572</v>
      </c>
      <c r="X46" s="63">
        <v>12</v>
      </c>
      <c r="Y46" s="42">
        <v>91333.185870085334</v>
      </c>
    </row>
    <row r="47" spans="2:25" ht="15" x14ac:dyDescent="0.25">
      <c r="B47" s="130"/>
      <c r="C47" s="17" t="s">
        <v>33</v>
      </c>
      <c r="D47" s="41">
        <v>16</v>
      </c>
      <c r="E47" s="41">
        <v>346830.36004539486</v>
      </c>
      <c r="F47" s="61">
        <v>0</v>
      </c>
      <c r="G47" s="40">
        <v>0</v>
      </c>
      <c r="H47" s="41">
        <v>1</v>
      </c>
      <c r="I47" s="41">
        <v>13760.178662159749</v>
      </c>
      <c r="J47" s="61">
        <v>2</v>
      </c>
      <c r="K47" s="41">
        <v>68181.685271001566</v>
      </c>
      <c r="L47" s="41">
        <v>0</v>
      </c>
      <c r="M47" s="41">
        <v>0</v>
      </c>
      <c r="N47" s="62">
        <v>2</v>
      </c>
      <c r="O47" s="44">
        <v>68181.685271001566</v>
      </c>
      <c r="P47" s="41">
        <v>9</v>
      </c>
      <c r="Q47" s="41">
        <v>117110.16295835585</v>
      </c>
      <c r="R47" s="61">
        <v>1</v>
      </c>
      <c r="S47" s="41">
        <v>8944.1161304038378</v>
      </c>
      <c r="T47" s="41">
        <v>0</v>
      </c>
      <c r="U47" s="41">
        <v>0</v>
      </c>
      <c r="V47" s="41">
        <v>3</v>
      </c>
      <c r="W47" s="41">
        <v>138834.21702347384</v>
      </c>
      <c r="X47" s="62">
        <v>4</v>
      </c>
      <c r="Y47" s="44">
        <v>147778.33315387767</v>
      </c>
    </row>
    <row r="48" spans="2:25" ht="15" x14ac:dyDescent="0.25">
      <c r="B48" s="131" t="s">
        <v>0</v>
      </c>
      <c r="C48" s="6" t="s">
        <v>31</v>
      </c>
      <c r="D48" s="36">
        <v>361</v>
      </c>
      <c r="E48" s="36">
        <v>114269.9205246481</v>
      </c>
      <c r="F48" s="57">
        <v>12</v>
      </c>
      <c r="G48" s="35">
        <v>4296.6157872593822</v>
      </c>
      <c r="H48" s="36">
        <v>0</v>
      </c>
      <c r="I48" s="36">
        <v>0</v>
      </c>
      <c r="J48" s="57">
        <v>8</v>
      </c>
      <c r="K48" s="37">
        <v>1606.5008588071507</v>
      </c>
      <c r="L48" s="37">
        <v>22</v>
      </c>
      <c r="M48" s="37">
        <v>17643.989089554339</v>
      </c>
      <c r="N48" s="58">
        <v>30</v>
      </c>
      <c r="O48" s="42">
        <v>19250.48994836149</v>
      </c>
      <c r="P48" s="36">
        <v>295</v>
      </c>
      <c r="Q48" s="36">
        <v>71705.731871222612</v>
      </c>
      <c r="R48" s="57">
        <v>3</v>
      </c>
      <c r="S48" s="37">
        <v>1462.0189828544735</v>
      </c>
      <c r="T48" s="37">
        <v>9</v>
      </c>
      <c r="U48" s="37">
        <v>11909.434632099263</v>
      </c>
      <c r="V48" s="37">
        <v>12</v>
      </c>
      <c r="W48" s="37">
        <v>5645.629302850868</v>
      </c>
      <c r="X48" s="58">
        <v>24</v>
      </c>
      <c r="Y48" s="42">
        <v>19017.082917804604</v>
      </c>
    </row>
    <row r="49" spans="2:25" ht="15" x14ac:dyDescent="0.25">
      <c r="B49" s="131"/>
      <c r="C49" s="6" t="s">
        <v>1</v>
      </c>
      <c r="D49" s="36">
        <v>14</v>
      </c>
      <c r="E49" s="36">
        <v>40988.647955805056</v>
      </c>
      <c r="F49" s="57">
        <v>0</v>
      </c>
      <c r="G49" s="35">
        <v>0</v>
      </c>
      <c r="H49" s="36">
        <v>0</v>
      </c>
      <c r="I49" s="36">
        <v>0</v>
      </c>
      <c r="J49" s="57">
        <v>0</v>
      </c>
      <c r="K49" s="37">
        <v>0</v>
      </c>
      <c r="L49" s="37">
        <v>4</v>
      </c>
      <c r="M49" s="37">
        <v>12728.165262497769</v>
      </c>
      <c r="N49" s="58">
        <v>4</v>
      </c>
      <c r="O49" s="42">
        <v>12728.165262497769</v>
      </c>
      <c r="P49" s="36">
        <v>7</v>
      </c>
      <c r="Q49" s="36">
        <v>13812.295098039553</v>
      </c>
      <c r="R49" s="57">
        <v>0</v>
      </c>
      <c r="S49" s="37">
        <v>0</v>
      </c>
      <c r="T49" s="37">
        <v>3</v>
      </c>
      <c r="U49" s="37">
        <v>14448.187595267736</v>
      </c>
      <c r="V49" s="37">
        <v>0</v>
      </c>
      <c r="W49" s="37">
        <v>0</v>
      </c>
      <c r="X49" s="58">
        <v>3</v>
      </c>
      <c r="Y49" s="42">
        <v>14448.187595267736</v>
      </c>
    </row>
    <row r="50" spans="2:25" ht="15" x14ac:dyDescent="0.25">
      <c r="B50" s="55"/>
      <c r="C50" s="33" t="s">
        <v>32</v>
      </c>
      <c r="D50" s="36">
        <v>0</v>
      </c>
      <c r="E50" s="36">
        <v>0</v>
      </c>
      <c r="F50" s="57">
        <v>0</v>
      </c>
      <c r="G50" s="35">
        <v>0</v>
      </c>
      <c r="H50" s="36">
        <v>0</v>
      </c>
      <c r="I50" s="36">
        <v>0</v>
      </c>
      <c r="J50" s="57">
        <v>0</v>
      </c>
      <c r="K50" s="37">
        <v>0</v>
      </c>
      <c r="L50" s="37">
        <v>0</v>
      </c>
      <c r="M50" s="37">
        <v>0</v>
      </c>
      <c r="N50" s="58">
        <v>0</v>
      </c>
      <c r="O50" s="42">
        <v>0</v>
      </c>
      <c r="P50" s="36">
        <v>0</v>
      </c>
      <c r="Q50" s="36">
        <v>0</v>
      </c>
      <c r="R50" s="5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58">
        <v>0</v>
      </c>
      <c r="Y50" s="42">
        <v>0</v>
      </c>
    </row>
    <row r="51" spans="2:25" ht="15" x14ac:dyDescent="0.25">
      <c r="B51" s="56"/>
      <c r="C51" s="17" t="s">
        <v>33</v>
      </c>
      <c r="D51" s="41">
        <v>0</v>
      </c>
      <c r="E51" s="41">
        <v>0</v>
      </c>
      <c r="F51" s="61">
        <v>0</v>
      </c>
      <c r="G51" s="40">
        <v>0</v>
      </c>
      <c r="H51" s="41">
        <v>0</v>
      </c>
      <c r="I51" s="41">
        <v>0</v>
      </c>
      <c r="J51" s="61">
        <v>0</v>
      </c>
      <c r="K51" s="41">
        <v>0</v>
      </c>
      <c r="L51" s="41">
        <v>0</v>
      </c>
      <c r="M51" s="41">
        <v>0</v>
      </c>
      <c r="N51" s="62">
        <v>0</v>
      </c>
      <c r="O51" s="44">
        <v>0</v>
      </c>
      <c r="P51" s="41">
        <v>0</v>
      </c>
      <c r="Q51" s="41">
        <v>0</v>
      </c>
      <c r="R51" s="6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62">
        <v>0</v>
      </c>
      <c r="Y51" s="44">
        <v>0</v>
      </c>
    </row>
    <row r="52" spans="2:25" ht="15" x14ac:dyDescent="0.25">
      <c r="C52" s="7" t="s">
        <v>4</v>
      </c>
      <c r="D52" s="64">
        <v>414812</v>
      </c>
      <c r="E52" s="64">
        <v>484791728.80246186</v>
      </c>
      <c r="F52" s="65">
        <v>1449</v>
      </c>
      <c r="G52" s="66">
        <v>5994606.0008483147</v>
      </c>
      <c r="H52" s="64">
        <v>22314</v>
      </c>
      <c r="I52" s="64">
        <v>26894495.029685862</v>
      </c>
      <c r="J52" s="65">
        <v>29813</v>
      </c>
      <c r="K52" s="67">
        <v>47501341.936449297</v>
      </c>
      <c r="L52" s="67">
        <v>17129</v>
      </c>
      <c r="M52" s="67">
        <v>11770133.132514991</v>
      </c>
      <c r="N52" s="68">
        <v>46942</v>
      </c>
      <c r="O52" s="69">
        <v>59271475.06896431</v>
      </c>
      <c r="P52" s="64">
        <v>270795</v>
      </c>
      <c r="Q52" s="64">
        <v>311727755.45761383</v>
      </c>
      <c r="R52" s="65">
        <v>701</v>
      </c>
      <c r="S52" s="67">
        <v>1716920.5753543505</v>
      </c>
      <c r="T52" s="67">
        <v>33965</v>
      </c>
      <c r="U52" s="67">
        <v>22788602.240948301</v>
      </c>
      <c r="V52" s="67">
        <v>38646</v>
      </c>
      <c r="W52" s="67">
        <v>56397874.429047205</v>
      </c>
      <c r="X52" s="68">
        <v>73312</v>
      </c>
      <c r="Y52" s="69">
        <v>80903397.245349839</v>
      </c>
    </row>
    <row r="53" spans="2:25" s="15" customFormat="1" ht="15" x14ac:dyDescent="0.25">
      <c r="C53" s="24" t="s">
        <v>49</v>
      </c>
      <c r="D53" s="70"/>
      <c r="E53" s="71">
        <v>19814.127205068606</v>
      </c>
      <c r="F53" s="72"/>
      <c r="G53" s="73">
        <v>245.00807003964906</v>
      </c>
      <c r="H53" s="70"/>
      <c r="I53" s="71">
        <v>1099.2162489047296</v>
      </c>
      <c r="J53" s="72"/>
      <c r="K53" s="71">
        <v>1941.4473796102579</v>
      </c>
      <c r="L53" s="74"/>
      <c r="M53" s="71">
        <v>481.06207522214714</v>
      </c>
      <c r="N53" s="74"/>
      <c r="O53" s="73">
        <v>2422.5094548324059</v>
      </c>
      <c r="P53" s="70"/>
      <c r="Q53" s="71">
        <v>12740.756562091565</v>
      </c>
      <c r="R53" s="72"/>
      <c r="S53" s="71">
        <v>70.172984933355821</v>
      </c>
      <c r="T53" s="74"/>
      <c r="U53" s="71">
        <v>931.40257310753066</v>
      </c>
      <c r="V53" s="74"/>
      <c r="W53" s="71">
        <v>2305.0613111593843</v>
      </c>
      <c r="X53" s="74"/>
      <c r="Y53" s="73">
        <v>3306.6368692002698</v>
      </c>
    </row>
    <row r="55" spans="2:25" ht="15" x14ac:dyDescent="0.25">
      <c r="B55" s="6" t="s">
        <v>29</v>
      </c>
    </row>
    <row r="57" spans="2:25" ht="15" x14ac:dyDescent="0.25">
      <c r="B57" s="6" t="s">
        <v>34</v>
      </c>
    </row>
    <row r="58" spans="2:25" ht="15" x14ac:dyDescent="0.25">
      <c r="B58" s="6" t="s">
        <v>54</v>
      </c>
    </row>
    <row r="59" spans="2:25" ht="15" x14ac:dyDescent="0.25">
      <c r="B59" s="6" t="s">
        <v>51</v>
      </c>
    </row>
    <row r="60" spans="2:25" ht="15" x14ac:dyDescent="0.25">
      <c r="B60" s="6" t="s">
        <v>52</v>
      </c>
    </row>
    <row r="61" spans="2:25" ht="15" x14ac:dyDescent="0.25">
      <c r="B61" s="6" t="s">
        <v>53</v>
      </c>
    </row>
    <row r="62" spans="2:25" ht="15" customHeight="1" x14ac:dyDescent="0.25">
      <c r="B62" s="101" t="s">
        <v>86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</row>
    <row r="63" spans="2:25" ht="15" customHeight="1" x14ac:dyDescent="0.25"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</row>
    <row r="64" spans="2:25" ht="15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</row>
    <row r="65" spans="2:22" ht="15" x14ac:dyDescent="0.25">
      <c r="B65" s="102" t="s">
        <v>35</v>
      </c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</row>
    <row r="66" spans="2:22" ht="15" x14ac:dyDescent="0.25">
      <c r="B66" s="103" t="s">
        <v>36</v>
      </c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</row>
    <row r="67" spans="2:22" ht="15" x14ac:dyDescent="0.25">
      <c r="B67" s="104" t="s">
        <v>37</v>
      </c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</row>
    <row r="68" spans="2:22" ht="15" x14ac:dyDescent="0.25"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</row>
    <row r="69" spans="2:22" ht="15" x14ac:dyDescent="0.25"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</row>
    <row r="70" spans="2:22" ht="15" x14ac:dyDescent="0.25">
      <c r="B70" s="104" t="s">
        <v>38</v>
      </c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</row>
    <row r="71" spans="2:22" ht="15" x14ac:dyDescent="0.25"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</row>
    <row r="72" spans="2:22" ht="15" x14ac:dyDescent="0.25">
      <c r="B72" s="100" t="s">
        <v>39</v>
      </c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</row>
    <row r="73" spans="2:22" ht="15" x14ac:dyDescent="0.25">
      <c r="B73" s="105" t="s">
        <v>40</v>
      </c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</row>
    <row r="74" spans="2:22" ht="15" x14ac:dyDescent="0.25"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</row>
    <row r="75" spans="2:22" ht="15" x14ac:dyDescent="0.25">
      <c r="B75" s="100" t="s">
        <v>41</v>
      </c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</row>
    <row r="76" spans="2:22" ht="15" x14ac:dyDescent="0.25">
      <c r="B76" s="100" t="s">
        <v>42</v>
      </c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</row>
    <row r="77" spans="2:22" ht="15" x14ac:dyDescent="0.25">
      <c r="B77" s="100" t="s">
        <v>43</v>
      </c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</row>
    <row r="78" spans="2:22" ht="15" x14ac:dyDescent="0.25">
      <c r="B78" s="100" t="s">
        <v>44</v>
      </c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</row>
    <row r="80" spans="2:22" ht="15" x14ac:dyDescent="0.2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75"/>
      <c r="O80" s="75"/>
      <c r="P80" s="17"/>
      <c r="Q80" s="17"/>
      <c r="R80" s="17"/>
      <c r="S80" s="17"/>
      <c r="T80" s="17"/>
      <c r="U80" s="17"/>
      <c r="V80" s="17"/>
    </row>
    <row r="81" spans="2:2" ht="15" x14ac:dyDescent="0.25">
      <c r="B81" s="33" t="s">
        <v>45</v>
      </c>
    </row>
    <row r="82" spans="2:2" ht="15" x14ac:dyDescent="0.25">
      <c r="B82" s="23" t="str">
        <f>Indice!B15</f>
        <v>Información al: 01/01/2021</v>
      </c>
    </row>
    <row r="83" spans="2:2" ht="15" x14ac:dyDescent="0.25">
      <c r="B83" s="6" t="s">
        <v>29</v>
      </c>
    </row>
    <row r="85" spans="2:2" ht="15" x14ac:dyDescent="0.25">
      <c r="B85" s="6" t="str">
        <f>+Indice!B16</f>
        <v>Actualización: 05/01/2021</v>
      </c>
    </row>
  </sheetData>
  <mergeCells count="38"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B28:B31"/>
    <mergeCell ref="B32:B35"/>
    <mergeCell ref="B36:B39"/>
    <mergeCell ref="B40:B43"/>
    <mergeCell ref="B48:B49"/>
    <mergeCell ref="B44:B47"/>
    <mergeCell ref="B75:V75"/>
    <mergeCell ref="B76:V76"/>
    <mergeCell ref="B77:V77"/>
    <mergeCell ref="B62:Y63"/>
    <mergeCell ref="B78:V78"/>
    <mergeCell ref="B65:V65"/>
    <mergeCell ref="B66:V66"/>
    <mergeCell ref="B67:V69"/>
    <mergeCell ref="B70:V71"/>
    <mergeCell ref="B72:V72"/>
    <mergeCell ref="B73:V7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CFlores</cp:lastModifiedBy>
  <dcterms:created xsi:type="dcterms:W3CDTF">2020-05-27T13:45:00Z</dcterms:created>
  <dcterms:modified xsi:type="dcterms:W3CDTF">2021-01-05T19:37:53Z</dcterms:modified>
</cp:coreProperties>
</file>