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solicitudes\"/>
    </mc:Choice>
  </mc:AlternateContent>
  <xr:revisionPtr revIDLastSave="0" documentId="8_{C309C02A-C942-41EE-A86C-E27CCF516EC2}" xr6:coauthVersionLast="45" xr6:coauthVersionMax="45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C34" i="6" s="1"/>
  <c r="D33" i="6"/>
  <c r="D34" i="6" s="1"/>
  <c r="D20" i="6"/>
  <c r="D21" i="6" s="1"/>
  <c r="C20" i="6"/>
  <c r="C21" i="6" s="1"/>
  <c r="C39" i="6" l="1"/>
  <c r="D39" i="6"/>
  <c r="C40" i="6"/>
  <c r="D40" i="6"/>
  <c r="C41" i="6"/>
  <c r="D41" i="6"/>
  <c r="C42" i="6"/>
  <c r="D38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2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<sst xmlns="http://schemas.openxmlformats.org/spreadsheetml/2006/main" count="292" uniqueCount="93">
  <si>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</si>
  <si>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</si>
  <si>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</si>
  <si>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</si>
  <si>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</si>
  <si>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</si>
  <si>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</si>
  <si>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</si>
  <si>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</si>
  <si>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</si>
  <si>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</si>
  <si>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</si>
  <si>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</si>
  <si>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</si>
  <si>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</si>
  <si>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</si>
  <si>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</si>
  <si>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</si>
  <si>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</si>
  <si>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</si>
  <si>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</si>
  <si>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</si>
  <si>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</si>
  <si>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</si>
  <si>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</si>
  <si>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</si>
  <si>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</si>
  <si>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</si>
  <si>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</si>
  <si>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</si>
  <si>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</si>
  <si>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</si>
  <si>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</si>
  <si>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</si>
  <si>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</si>
  <si>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</si>
  <si>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</si>
  <si>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</si>
  <si>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</si>
  <si>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</si>
  <si>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</si>
  <si>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</si>
  <si>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</si>
  <si>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</si>
  <si>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</si>
  <si>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</si>
  <si>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</si>
  <si>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</si>
  <si>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</si>
  <si>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</si>
  <si>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</si>
  <si>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</si>
  <si>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</si>
  <si>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</si>
  <si>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</si>
  <si>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</si>
  <si>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</si>
  <si>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</si>
  <si>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</si>
  <si>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</si>
  <si>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</si>
  <si>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</si>
  <si>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</si>
  <si>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</si>
  <si>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</si>
  <si>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</si>
  <si>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</si>
  <si>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</si>
  <si>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</si>
  <si>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</si>
  <si>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</si>
  <si>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</si>
  <si>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</si>
  <si>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</si>
  <si>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</si>
  <si>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</si>
  <si>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</si>
  <si>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</si>
  <si>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</si>
  <si>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</si>
  <si>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</si>
  <si>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</si>
  <si>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</si>
  <si>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</si>
  <si>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Fuente: Fogape</t>
  </si>
  <si>
    <t>Banco del Estado</t>
  </si>
  <si>
    <t>5) Según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</si>
  <si>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BALANCE DE ACTIVIDADES ASOCIADO AL PROGRAMA DE GARANTÍAS FOGAPE COVID 19</t>
  </si>
  <si>
    <t>DERECHOS DE GARANTÍA ASOCIADOS AL PROGRAMA FOGAPE COVID</t>
  </si>
  <si>
    <t>SOLICITUDES Y CURSES DE CRÉDITO ASOCIADOS AL PROGRAMA FOGAPE COVID</t>
  </si>
  <si>
    <t>SOLICITUDES Y CURSES DE CRÉDITO ASOCIADOS AL PROGRAMA FOGAPE COVID (*)</t>
  </si>
  <si>
    <t>Información al: 25/12/2020</t>
  </si>
  <si>
    <t>Actualización: 29/12/2020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</si>
</sst>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3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166" fontId="0" fillId="2" borderId="20" xfId="4" applyNumberFormat="1" applyFont="1" applyFill="1" applyBorder="1"/>
    <xf numFmtId="166" fontId="0" fillId="2" borderId="0" xfId="4" applyNumberFormat="1" applyFont="1" applyFill="1"/>
    <xf numFmtId="166" fontId="8" fillId="0" borderId="20" xfId="4" applyNumberFormat="1" applyFont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0" fontId="16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49" fontId="0" fillId="2" borderId="0" xfId="4" applyNumberFormat="1" applyFont="1" applyFill="1" applyAlignment="1">
      <alignment horizontal="left"/>
    </xf>
    <xf numFmtId="0" fontId="0" fillId="2" borderId="0" xfId="0" applyFill="1" applyAlignment="1">
      <alignment horizontal="left" vertical="top" wrapText="1"/>
    </xf>
    <xf numFmtId="166" fontId="6" fillId="0" borderId="0" xfId="0" applyNumberFormat="1" applyFont="1" applyAlignment="1">
      <alignment horizontal="left"/>
    </xf>
    <xf numFmtId="167" fontId="8" fillId="2" borderId="20" xfId="2" applyNumberFormat="1" applyFont="1" applyFill="1" applyBorder="1"/>
    <xf numFmtId="167" fontId="8" fillId="0" borderId="20" xfId="2" applyNumberFormat="1" applyFont="1" applyBorder="1"/>
    <xf numFmtId="0" fontId="0" fillId="4" borderId="0" xfId="0" applyFont="1" applyFill="1"/>
    <xf numFmtId="166" fontId="17" fillId="3" borderId="20" xfId="4" applyNumberFormat="1" applyFont="1" applyFill="1" applyBorder="1" applyAlignment="1">
      <alignment horizontal="center" vertical="center" wrapText="1"/>
    </xf>
    <xf numFmtId="166" fontId="18" fillId="2" borderId="20" xfId="4" applyNumberFormat="1" applyFont="1" applyFill="1" applyBorder="1"/>
    <xf numFmtId="167" fontId="7" fillId="2" borderId="20" xfId="2" applyNumberFormat="1" applyFont="1" applyFill="1" applyBorder="1"/>
    <xf numFmtId="0" fontId="0" fillId="0" borderId="0" xfId="0" applyFont="1" applyAlignment="1">
      <alignment horizontal="left"/>
    </xf>
    <xf numFmtId="167" fontId="7" fillId="0" borderId="20" xfId="2" applyNumberFormat="1" applyFont="1" applyBorder="1"/>
    <xf numFmtId="166" fontId="19" fillId="2" borderId="20" xfId="4" applyNumberFormat="1" applyFont="1" applyFill="1" applyBorder="1"/>
    <xf numFmtId="49" fontId="0" fillId="2" borderId="0" xfId="0" applyNumberFormat="1" applyFont="1" applyFill="1" applyAlignment="1">
      <alignment horizontal="left"/>
    </xf>
    <xf numFmtId="49" fontId="0" fillId="0" borderId="0" xfId="0" applyNumberFormat="1" applyFont="1" applyAlignment="1">
      <alignment horizontal="left"/>
    </xf>
    <xf numFmtId="166" fontId="17" fillId="3" borderId="20" xfId="4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9" fontId="7" fillId="2" borderId="20" xfId="2" applyNumberFormat="1" applyFont="1" applyFill="1" applyBorder="1"/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112569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658225"/>
          <a:ext cx="6043781" cy="11256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25/12/2020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tabSelected="1" zoomScale="85" zoomScaleNormal="85" workbookViewId="0">
      <selection activeCell="B1" sqref="B1"/>
    </sheetView>
  </sheetViews>
  <sheetFormatPr baseColWidth="10" defaultColWidth="11.453125" defaultRowHeight="14.5" x14ac:dyDescent="0.35"/>
  <cols>
    <col min="1" max="1" width="5.7265625" style="78" customWidth="1"/>
    <col min="2" max="2" width="13.453125" style="79" customWidth="1"/>
    <col min="3" max="3" width="73" style="79" customWidth="1"/>
    <col min="4" max="16384" width="11.453125" style="79"/>
  </cols>
  <sheetData>
    <row r="2" spans="2:13" ht="15.5" x14ac:dyDescent="0.35">
      <c r="B2" s="45" t="s">
        <v>87</v>
      </c>
    </row>
    <row r="4" spans="2:13" x14ac:dyDescent="0.35">
      <c r="B4" s="13" t="s">
        <v>88</v>
      </c>
      <c r="C4" s="46"/>
      <c r="D4" s="46"/>
    </row>
    <row r="6" spans="2:13" x14ac:dyDescent="0.35">
      <c r="B6" s="80" t="s">
        <v>55</v>
      </c>
      <c r="C6" s="78" t="s">
        <v>56</v>
      </c>
    </row>
    <row r="7" spans="2:13" x14ac:dyDescent="0.35">
      <c r="B7" s="80" t="s">
        <v>57</v>
      </c>
      <c r="C7" s="78" t="s">
        <v>58</v>
      </c>
    </row>
    <row r="9" spans="2:13" x14ac:dyDescent="0.35">
      <c r="B9" s="77" t="s">
        <v>89</v>
      </c>
      <c r="C9" s="47"/>
      <c r="D9" s="47"/>
    </row>
    <row r="10" spans="2:13" x14ac:dyDescent="0.35">
      <c r="B10" s="76"/>
      <c r="C10" s="47"/>
      <c r="D10" s="47"/>
    </row>
    <row r="11" spans="2:13" x14ac:dyDescent="0.35">
      <c r="B11" s="80" t="s">
        <v>50</v>
      </c>
      <c r="C11" s="99" t="s">
        <v>59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</row>
    <row r="12" spans="2:13" x14ac:dyDescent="0.35">
      <c r="B12" s="80" t="s">
        <v>3</v>
      </c>
      <c r="C12" s="99" t="s">
        <v>60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</row>
    <row r="13" spans="2:13" x14ac:dyDescent="0.35">
      <c r="B13" s="80" t="s">
        <v>5</v>
      </c>
      <c r="C13" s="99" t="s">
        <v>61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</row>
    <row r="14" spans="2:13" x14ac:dyDescent="0.35"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spans="2:13" x14ac:dyDescent="0.35">
      <c r="B15" s="79" t="s">
        <v>91</v>
      </c>
    </row>
    <row r="16" spans="2:13" x14ac:dyDescent="0.35">
      <c r="B16" s="78" t="s">
        <v>92</v>
      </c>
    </row>
    <row r="30" spans="1:1" x14ac:dyDescent="0.3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E54"/>
  <sheetViews>
    <sheetView showGridLines="0" topLeftCell="A18" zoomScale="80" zoomScaleNormal="80" workbookViewId="0">
      <selection activeCell="D42" sqref="D42"/>
    </sheetView>
  </sheetViews>
  <sheetFormatPr baseColWidth="10" defaultColWidth="11.453125" defaultRowHeight="14.5" x14ac:dyDescent="0.35"/>
  <cols>
    <col min="1" max="1" width="5.7265625" style="78" customWidth="1"/>
    <col min="2" max="2" width="42.453125" style="79" bestFit="1" customWidth="1"/>
    <col min="3" max="4" width="18.26953125" style="79" customWidth="1"/>
    <col min="5" max="16384" width="11.453125" style="79"/>
  </cols>
  <sheetData>
    <row r="2" spans="2:5" x14ac:dyDescent="0.35">
      <c r="B2" s="48" t="s">
        <v>88</v>
      </c>
    </row>
    <row r="4" spans="2:5" x14ac:dyDescent="0.35">
      <c r="B4" s="48" t="s">
        <v>62</v>
      </c>
    </row>
    <row r="5" spans="2:5" x14ac:dyDescent="0.35">
      <c r="B5" s="49" t="s">
        <v>56</v>
      </c>
      <c r="C5" s="89"/>
      <c r="D5" s="89"/>
      <c r="E5" s="89"/>
    </row>
    <row r="6" spans="2:5" x14ac:dyDescent="0.35">
      <c r="B6" s="89" t="s">
        <v>63</v>
      </c>
      <c r="C6" s="89"/>
      <c r="D6" s="89"/>
      <c r="E6" s="89"/>
    </row>
    <row r="8" spans="2:5" ht="29" x14ac:dyDescent="0.35">
      <c r="B8" s="98" t="s">
        <v>2</v>
      </c>
      <c r="C8" s="90" t="s">
        <v>64</v>
      </c>
      <c r="D8" s="90" t="s">
        <v>65</v>
      </c>
      <c r="E8" s="90" t="s">
        <v>66</v>
      </c>
    </row>
    <row r="9" spans="2:5" x14ac:dyDescent="0.35">
      <c r="B9" s="50" t="s">
        <v>67</v>
      </c>
      <c r="C9" s="53">
        <v>53000000</v>
      </c>
      <c r="D9" s="53">
        <v>51204099.561999999</v>
      </c>
      <c r="E9" s="87">
        <f>D9/C9</f>
        <v>0.9661150860754717</v>
      </c>
    </row>
    <row r="10" spans="2:5" x14ac:dyDescent="0.35">
      <c r="B10" s="50" t="s">
        <v>68</v>
      </c>
      <c r="C10" s="53">
        <v>1670721.50134</v>
      </c>
      <c r="D10" s="53">
        <v>1154715.1698</v>
      </c>
      <c r="E10" s="87">
        <f t="shared" ref="E10:E20" si="0">D10/C10</f>
        <v>0.69114760830806465</v>
      </c>
    </row>
    <row r="11" spans="2:5" x14ac:dyDescent="0.35">
      <c r="B11" s="50" t="s">
        <v>69</v>
      </c>
      <c r="C11" s="53">
        <v>45600000</v>
      </c>
      <c r="D11" s="53">
        <v>43796367.020700008</v>
      </c>
      <c r="E11" s="87">
        <f t="shared" si="0"/>
        <v>0.96044664519078959</v>
      </c>
    </row>
    <row r="12" spans="2:5" x14ac:dyDescent="0.35">
      <c r="B12" s="50" t="s">
        <v>70</v>
      </c>
      <c r="C12" s="53">
        <v>16773000</v>
      </c>
      <c r="D12" s="53">
        <v>16136867.591600005</v>
      </c>
      <c r="E12" s="87">
        <f t="shared" si="0"/>
        <v>0.96207402322780688</v>
      </c>
    </row>
    <row r="13" spans="2:5" x14ac:dyDescent="0.35">
      <c r="B13" s="50" t="s">
        <v>71</v>
      </c>
      <c r="C13" s="53">
        <v>49800000</v>
      </c>
      <c r="D13" s="53">
        <v>48869937.385900006</v>
      </c>
      <c r="E13" s="87">
        <f t="shared" si="0"/>
        <v>0.98132404389357442</v>
      </c>
    </row>
    <row r="14" spans="2:5" x14ac:dyDescent="0.35">
      <c r="B14" s="50" t="s">
        <v>72</v>
      </c>
      <c r="C14" s="53">
        <v>21826100.035999998</v>
      </c>
      <c r="D14" s="53">
        <v>21072097.710299995</v>
      </c>
      <c r="E14" s="87">
        <f t="shared" si="0"/>
        <v>0.96545409741289778</v>
      </c>
    </row>
    <row r="15" spans="2:5" x14ac:dyDescent="0.35">
      <c r="B15" s="50" t="s">
        <v>73</v>
      </c>
      <c r="C15" s="53">
        <v>2118000</v>
      </c>
      <c r="D15" s="53">
        <v>1732267.3344000001</v>
      </c>
      <c r="E15" s="87">
        <f t="shared" si="0"/>
        <v>0.81787881699716714</v>
      </c>
    </row>
    <row r="16" spans="2:5" x14ac:dyDescent="0.35">
      <c r="B16" s="50" t="s">
        <v>74</v>
      </c>
      <c r="C16" s="53">
        <v>58322500.100000001</v>
      </c>
      <c r="D16" s="53">
        <v>56124325.606800005</v>
      </c>
      <c r="E16" s="87">
        <f t="shared" si="0"/>
        <v>0.96231000918288834</v>
      </c>
    </row>
    <row r="17" spans="1:5" x14ac:dyDescent="0.35">
      <c r="B17" s="50" t="s">
        <v>75</v>
      </c>
      <c r="C17" s="53">
        <v>1659000</v>
      </c>
      <c r="D17" s="53">
        <v>1424956.2629</v>
      </c>
      <c r="E17" s="87">
        <f t="shared" si="0"/>
        <v>0.85892481187462322</v>
      </c>
    </row>
    <row r="18" spans="1:5" x14ac:dyDescent="0.35">
      <c r="B18" s="50" t="s">
        <v>76</v>
      </c>
      <c r="C18" s="53">
        <v>856933.33600000001</v>
      </c>
      <c r="D18" s="53">
        <v>765461.37809999986</v>
      </c>
      <c r="E18" s="87">
        <f t="shared" si="0"/>
        <v>0.89325662329000566</v>
      </c>
    </row>
    <row r="19" spans="1:5" x14ac:dyDescent="0.35">
      <c r="B19" s="50" t="s">
        <v>0</v>
      </c>
      <c r="C19" s="53">
        <v>83537.360000000015</v>
      </c>
      <c r="D19" s="53">
        <v>70328.300499999998</v>
      </c>
      <c r="E19" s="87">
        <f t="shared" si="0"/>
        <v>0.84187841823107634</v>
      </c>
    </row>
    <row r="20" spans="1:5" x14ac:dyDescent="0.35">
      <c r="B20" s="95" t="s">
        <v>4</v>
      </c>
      <c r="C20" s="91">
        <f>SUM(C9:C19)</f>
        <v>251709792.33333999</v>
      </c>
      <c r="D20" s="91">
        <f>SUM(D9:D19)</f>
        <v>242351423.32300001</v>
      </c>
      <c r="E20" s="92">
        <f t="shared" si="0"/>
        <v>0.96282079881124905</v>
      </c>
    </row>
    <row r="21" spans="1:5" s="93" customFormat="1" x14ac:dyDescent="0.35">
      <c r="A21" s="82"/>
      <c r="B21" s="83" t="s">
        <v>84</v>
      </c>
      <c r="C21" s="86">
        <f>SUM(C9:C19)-C20</f>
        <v>0</v>
      </c>
      <c r="D21" s="86">
        <f>SUM(D9:D19)-D20</f>
        <v>0</v>
      </c>
    </row>
    <row r="22" spans="1:5" s="93" customFormat="1" x14ac:dyDescent="0.35">
      <c r="A22" s="82"/>
      <c r="B22" s="83" t="str">
        <f>Indice!B15</f>
        <v>Información al: 25/12/2020</v>
      </c>
    </row>
    <row r="23" spans="1:5" x14ac:dyDescent="0.35">
      <c r="B23" s="51"/>
    </row>
    <row r="24" spans="1:5" x14ac:dyDescent="0.35">
      <c r="B24" s="48" t="s">
        <v>77</v>
      </c>
    </row>
    <row r="25" spans="1:5" x14ac:dyDescent="0.35">
      <c r="B25" s="49" t="s">
        <v>58</v>
      </c>
      <c r="C25" s="89"/>
      <c r="D25" s="89"/>
      <c r="E25" s="89"/>
    </row>
    <row r="26" spans="1:5" x14ac:dyDescent="0.35">
      <c r="B26" s="89" t="s">
        <v>63</v>
      </c>
      <c r="C26" s="89"/>
      <c r="D26" s="89"/>
      <c r="E26" s="89"/>
    </row>
    <row r="28" spans="1:5" ht="29" x14ac:dyDescent="0.35">
      <c r="B28" s="98" t="s">
        <v>78</v>
      </c>
      <c r="C28" s="90" t="s">
        <v>64</v>
      </c>
      <c r="D28" s="90" t="s">
        <v>65</v>
      </c>
      <c r="E28" s="90" t="s">
        <v>66</v>
      </c>
    </row>
    <row r="29" spans="1:5" x14ac:dyDescent="0.35">
      <c r="B29" s="50" t="s">
        <v>79</v>
      </c>
      <c r="C29" s="52">
        <v>88103798.060499996</v>
      </c>
      <c r="D29" s="52">
        <v>85794026.176899999</v>
      </c>
      <c r="E29" s="87">
        <f t="shared" ref="E29:E33" si="1">D29/C29</f>
        <v>0.97378351518950523</v>
      </c>
    </row>
    <row r="30" spans="1:5" x14ac:dyDescent="0.35">
      <c r="B30" s="50" t="s">
        <v>1</v>
      </c>
      <c r="C30" s="52">
        <v>67574239.299500003</v>
      </c>
      <c r="D30" s="52">
        <v>65628670.474100001</v>
      </c>
      <c r="E30" s="87">
        <f t="shared" si="1"/>
        <v>0.97120842431126864</v>
      </c>
    </row>
    <row r="31" spans="1:5" x14ac:dyDescent="0.35">
      <c r="B31" s="50" t="s">
        <v>80</v>
      </c>
      <c r="C31" s="52">
        <v>75675000</v>
      </c>
      <c r="D31" s="52">
        <v>73813437.216700017</v>
      </c>
      <c r="E31" s="87">
        <f t="shared" si="1"/>
        <v>0.97540055786851687</v>
      </c>
    </row>
    <row r="32" spans="1:5" x14ac:dyDescent="0.35">
      <c r="B32" s="50" t="s">
        <v>81</v>
      </c>
      <c r="C32" s="52">
        <v>20356754.973340001</v>
      </c>
      <c r="D32" s="52">
        <v>17115289.455300003</v>
      </c>
      <c r="E32" s="87">
        <f t="shared" si="1"/>
        <v>0.84076708088862162</v>
      </c>
    </row>
    <row r="33" spans="1:5" x14ac:dyDescent="0.35">
      <c r="B33" s="95" t="s">
        <v>4</v>
      </c>
      <c r="C33" s="91">
        <f>SUM(C29:C32)</f>
        <v>251709792.33334002</v>
      </c>
      <c r="D33" s="91">
        <f>SUM(D29:D32)</f>
        <v>242351423.32300001</v>
      </c>
      <c r="E33" s="92">
        <f t="shared" si="1"/>
        <v>0.96282079881124893</v>
      </c>
    </row>
    <row r="34" spans="1:5" x14ac:dyDescent="0.35">
      <c r="C34" s="86">
        <f>SUM(C29:C32)-C33</f>
        <v>0</v>
      </c>
      <c r="D34" s="86">
        <f>SUM(D29:D32)-D33</f>
        <v>0</v>
      </c>
    </row>
    <row r="35" spans="1:5" x14ac:dyDescent="0.35">
      <c r="B35" s="89" t="s">
        <v>82</v>
      </c>
      <c r="C35" s="89"/>
      <c r="D35" s="89"/>
      <c r="E35" s="89"/>
    </row>
    <row r="37" spans="1:5" ht="29" x14ac:dyDescent="0.35">
      <c r="B37" s="98" t="s">
        <v>78</v>
      </c>
      <c r="C37" s="90" t="s">
        <v>64</v>
      </c>
      <c r="D37" s="90" t="s">
        <v>65</v>
      </c>
      <c r="E37" s="90" t="s">
        <v>66</v>
      </c>
    </row>
    <row r="38" spans="1:5" x14ac:dyDescent="0.35">
      <c r="A38" s="24"/>
      <c r="B38" s="50" t="s">
        <v>79</v>
      </c>
      <c r="C38" s="87">
        <f>C29/C$33</f>
        <v>0.35002133704764204</v>
      </c>
      <c r="D38" s="87">
        <f>D29/D$33</f>
        <v>0.35400669408306229</v>
      </c>
      <c r="E38" s="88">
        <f>E29</f>
        <v>0.97378351518950523</v>
      </c>
    </row>
    <row r="39" spans="1:5" x14ac:dyDescent="0.35">
      <c r="B39" s="50" t="s">
        <v>1</v>
      </c>
      <c r="C39" s="87">
        <f t="shared" ref="C39:D39" si="2">C30/C$33</f>
        <v>0.26846090759159358</v>
      </c>
      <c r="D39" s="87">
        <f t="shared" si="2"/>
        <v>0.27079960816500642</v>
      </c>
      <c r="E39" s="88">
        <f t="shared" ref="E39:E42" si="3">E30</f>
        <v>0.97120842431126864</v>
      </c>
    </row>
    <row r="40" spans="1:5" x14ac:dyDescent="0.35">
      <c r="B40" s="50" t="s">
        <v>80</v>
      </c>
      <c r="C40" s="87">
        <f t="shared" ref="C40:D40" si="4">C31/C$33</f>
        <v>0.30064384582934056</v>
      </c>
      <c r="D40" s="87">
        <f t="shared" si="4"/>
        <v>0.30457191546312185</v>
      </c>
      <c r="E40" s="88">
        <f t="shared" si="3"/>
        <v>0.97540055786851687</v>
      </c>
    </row>
    <row r="41" spans="1:5" x14ac:dyDescent="0.35">
      <c r="B41" s="50" t="s">
        <v>81</v>
      </c>
      <c r="C41" s="87">
        <f t="shared" ref="C41:D41" si="5">C32/C$33</f>
        <v>8.087390953142376E-2</v>
      </c>
      <c r="D41" s="87">
        <f t="shared" si="5"/>
        <v>7.0621782288809443E-2</v>
      </c>
      <c r="E41" s="88">
        <f t="shared" si="3"/>
        <v>0.84076708088862162</v>
      </c>
    </row>
    <row r="42" spans="1:5" x14ac:dyDescent="0.35">
      <c r="B42" s="95" t="s">
        <v>83</v>
      </c>
      <c r="C42" s="92">
        <f t="shared" ref="C42:D42" si="6">C33/C$33</f>
        <v>1</v>
      </c>
      <c r="D42" s="132">
        <v>0.08</v>
      </c>
      <c r="E42" s="94">
        <f t="shared" si="3"/>
        <v>0.96282079881124893</v>
      </c>
    </row>
    <row r="50" spans="2:2" x14ac:dyDescent="0.35">
      <c r="B50" s="84" t="str">
        <f>+B21</f>
        <v>Fuente: Fogape</v>
      </c>
    </row>
    <row r="51" spans="2:2" x14ac:dyDescent="0.35">
      <c r="B51" s="84" t="str">
        <f>Indice!B15</f>
        <v>Información al: 25/12/2020</v>
      </c>
    </row>
    <row r="52" spans="2:2" x14ac:dyDescent="0.35">
      <c r="B52" s="96" t="str">
        <f>+Indice!B16</f>
        <v>Actualización: 29/12/2020</v>
      </c>
    </row>
    <row r="53" spans="2:2" x14ac:dyDescent="0.35">
      <c r="B53" s="97"/>
    </row>
    <row r="54" spans="2:2" x14ac:dyDescent="0.35">
      <c r="B54" s="93"/>
    </row>
  </sheetData>
  <conditionalFormatting sqref="C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4:D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zoomScale="80" zoomScaleNormal="80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2" spans="2:24" x14ac:dyDescent="0.35">
      <c r="B2" s="7" t="s">
        <v>90</v>
      </c>
    </row>
    <row r="3" spans="2:24" x14ac:dyDescent="0.35">
      <c r="B3" s="7"/>
    </row>
    <row r="4" spans="2:24" x14ac:dyDescent="0.35">
      <c r="B4" s="7" t="s">
        <v>50</v>
      </c>
    </row>
    <row r="5" spans="2:24" x14ac:dyDescent="0.35">
      <c r="B5" s="110" t="s">
        <v>46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2:24" x14ac:dyDescent="0.35">
      <c r="B6" s="111" t="s">
        <v>2</v>
      </c>
      <c r="C6" s="113" t="s">
        <v>6</v>
      </c>
      <c r="D6" s="113"/>
      <c r="E6" s="115" t="s">
        <v>7</v>
      </c>
      <c r="F6" s="121"/>
      <c r="G6" s="113" t="s">
        <v>8</v>
      </c>
      <c r="H6" s="113"/>
      <c r="I6" s="105" t="s">
        <v>9</v>
      </c>
      <c r="J6" s="103"/>
      <c r="K6" s="103"/>
      <c r="L6" s="103"/>
      <c r="M6" s="103"/>
      <c r="N6" s="104"/>
      <c r="O6" s="103" t="s">
        <v>10</v>
      </c>
      <c r="P6" s="104"/>
      <c r="Q6" s="105" t="s">
        <v>11</v>
      </c>
      <c r="R6" s="103"/>
      <c r="S6" s="103"/>
      <c r="T6" s="103"/>
      <c r="U6" s="103"/>
      <c r="V6" s="103"/>
      <c r="W6" s="103"/>
      <c r="X6" s="104"/>
    </row>
    <row r="7" spans="2:24" x14ac:dyDescent="0.35">
      <c r="B7" s="111"/>
      <c r="C7" s="114"/>
      <c r="D7" s="114"/>
      <c r="E7" s="115"/>
      <c r="F7" s="121"/>
      <c r="G7" s="114"/>
      <c r="H7" s="114"/>
      <c r="I7" s="100" t="s">
        <v>12</v>
      </c>
      <c r="J7" s="102"/>
      <c r="K7" s="102" t="s">
        <v>13</v>
      </c>
      <c r="L7" s="102"/>
      <c r="M7" s="106" t="s">
        <v>4</v>
      </c>
      <c r="N7" s="107"/>
      <c r="O7" s="102" t="s">
        <v>14</v>
      </c>
      <c r="P7" s="101"/>
      <c r="Q7" s="100" t="s">
        <v>15</v>
      </c>
      <c r="R7" s="102"/>
      <c r="S7" s="102" t="s">
        <v>16</v>
      </c>
      <c r="T7" s="102"/>
      <c r="U7" s="102" t="s">
        <v>17</v>
      </c>
      <c r="V7" s="102"/>
      <c r="W7" s="106" t="s">
        <v>4</v>
      </c>
      <c r="X7" s="107"/>
    </row>
    <row r="8" spans="2:24" ht="45" customHeight="1" x14ac:dyDescent="0.35">
      <c r="B8" s="111"/>
      <c r="C8" s="114"/>
      <c r="D8" s="114"/>
      <c r="E8" s="117"/>
      <c r="F8" s="118"/>
      <c r="G8" s="114"/>
      <c r="H8" s="114"/>
      <c r="I8" s="100"/>
      <c r="J8" s="102"/>
      <c r="K8" s="102"/>
      <c r="L8" s="102"/>
      <c r="M8" s="108"/>
      <c r="N8" s="109"/>
      <c r="O8" s="102"/>
      <c r="P8" s="101"/>
      <c r="Q8" s="100"/>
      <c r="R8" s="102"/>
      <c r="S8" s="102"/>
      <c r="T8" s="102"/>
      <c r="U8" s="102"/>
      <c r="V8" s="102"/>
      <c r="W8" s="108"/>
      <c r="X8" s="109"/>
    </row>
    <row r="9" spans="2:24" x14ac:dyDescent="0.35">
      <c r="B9" s="112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35">
      <c r="B10" s="1" t="s">
        <v>20</v>
      </c>
      <c r="C10" s="2">
        <v>42310</v>
      </c>
      <c r="D10" s="2">
        <v>79479788.628889546</v>
      </c>
      <c r="E10" s="3">
        <v>73</v>
      </c>
      <c r="F10" s="4">
        <v>71777.567962191912</v>
      </c>
      <c r="G10" s="2">
        <v>306</v>
      </c>
      <c r="H10" s="2">
        <v>3007244.2229686151</v>
      </c>
      <c r="I10" s="3">
        <v>1333</v>
      </c>
      <c r="J10" s="28">
        <v>5122319.5628956612</v>
      </c>
      <c r="K10" s="28">
        <v>0</v>
      </c>
      <c r="L10" s="28">
        <v>0</v>
      </c>
      <c r="M10" s="29">
        <v>1333</v>
      </c>
      <c r="N10" s="5">
        <v>5122319.5628956612</v>
      </c>
      <c r="O10" s="28">
        <v>39106</v>
      </c>
      <c r="P10" s="4">
        <v>64360829.748238489</v>
      </c>
      <c r="Q10" s="3">
        <v>3</v>
      </c>
      <c r="R10" s="28">
        <v>19089.778713348915</v>
      </c>
      <c r="S10" s="28">
        <v>271</v>
      </c>
      <c r="T10" s="28">
        <v>1328428.292083933</v>
      </c>
      <c r="U10" s="28">
        <v>1218</v>
      </c>
      <c r="V10" s="28">
        <v>5570099.4560272964</v>
      </c>
      <c r="W10" s="29">
        <v>1492</v>
      </c>
      <c r="X10" s="5">
        <v>6917617.5268245786</v>
      </c>
    </row>
    <row r="11" spans="2:24" x14ac:dyDescent="0.35">
      <c r="B11" s="1" t="s">
        <v>21</v>
      </c>
      <c r="C11" s="2">
        <v>433</v>
      </c>
      <c r="D11" s="2">
        <v>2560999.3585146433</v>
      </c>
      <c r="E11" s="3">
        <v>0</v>
      </c>
      <c r="F11" s="4">
        <v>0</v>
      </c>
      <c r="G11" s="2">
        <v>66</v>
      </c>
      <c r="H11" s="2">
        <v>497950.85843811213</v>
      </c>
      <c r="I11" s="3">
        <v>5</v>
      </c>
      <c r="J11" s="28">
        <v>18745.818736531815</v>
      </c>
      <c r="K11" s="28">
        <v>0</v>
      </c>
      <c r="L11" s="28">
        <v>0</v>
      </c>
      <c r="M11" s="29">
        <v>5</v>
      </c>
      <c r="N11" s="5">
        <v>18745.818736531815</v>
      </c>
      <c r="O11" s="28">
        <v>274</v>
      </c>
      <c r="P11" s="4">
        <v>1544116.0830525758</v>
      </c>
      <c r="Q11" s="3">
        <v>26</v>
      </c>
      <c r="R11" s="28">
        <v>176657.84409326129</v>
      </c>
      <c r="S11" s="28">
        <v>19</v>
      </c>
      <c r="T11" s="28">
        <v>91665.333821756489</v>
      </c>
      <c r="U11" s="28">
        <v>43</v>
      </c>
      <c r="V11" s="28">
        <v>231863.42037240547</v>
      </c>
      <c r="W11" s="29">
        <v>88</v>
      </c>
      <c r="X11" s="5">
        <v>500186.59828742326</v>
      </c>
    </row>
    <row r="12" spans="2:24" x14ac:dyDescent="0.35">
      <c r="B12" s="6" t="s">
        <v>85</v>
      </c>
      <c r="C12" s="2">
        <v>249286</v>
      </c>
      <c r="D12" s="2">
        <v>129120591.97627364</v>
      </c>
      <c r="E12" s="3">
        <v>0</v>
      </c>
      <c r="F12" s="4">
        <v>0</v>
      </c>
      <c r="G12" s="2">
        <v>17837</v>
      </c>
      <c r="H12" s="2">
        <v>18327031.334753886</v>
      </c>
      <c r="I12" s="3">
        <v>10401</v>
      </c>
      <c r="J12" s="28">
        <v>12204630.668125056</v>
      </c>
      <c r="K12" s="28">
        <v>16016</v>
      </c>
      <c r="L12" s="28">
        <v>9055914.4427074455</v>
      </c>
      <c r="M12" s="29">
        <v>26417</v>
      </c>
      <c r="N12" s="5">
        <v>21260545.110832501</v>
      </c>
      <c r="O12" s="28">
        <v>155388</v>
      </c>
      <c r="P12" s="4">
        <v>55223905.284119539</v>
      </c>
      <c r="Q12" s="3">
        <v>0</v>
      </c>
      <c r="R12" s="28">
        <v>0</v>
      </c>
      <c r="S12" s="28">
        <v>29135</v>
      </c>
      <c r="T12" s="28">
        <v>16039981.362115903</v>
      </c>
      <c r="U12" s="28">
        <v>20509</v>
      </c>
      <c r="V12" s="28">
        <v>18269128.884451803</v>
      </c>
      <c r="W12" s="29">
        <v>49644</v>
      </c>
      <c r="X12" s="5">
        <v>34309110.246567711</v>
      </c>
    </row>
    <row r="13" spans="2:24" x14ac:dyDescent="0.35">
      <c r="B13" s="1" t="s">
        <v>22</v>
      </c>
      <c r="C13" s="2">
        <v>11017</v>
      </c>
      <c r="D13" s="2">
        <v>36664503.009477817</v>
      </c>
      <c r="E13" s="3">
        <v>1360</v>
      </c>
      <c r="F13" s="4">
        <v>5889793.1505530011</v>
      </c>
      <c r="G13" s="2">
        <v>6</v>
      </c>
      <c r="H13" s="2">
        <v>6515.5483323960425</v>
      </c>
      <c r="I13" s="3">
        <v>95</v>
      </c>
      <c r="J13" s="28">
        <v>179669.31495211215</v>
      </c>
      <c r="K13" s="28">
        <v>7</v>
      </c>
      <c r="L13" s="28">
        <v>20825.498784961383</v>
      </c>
      <c r="M13" s="29">
        <v>102</v>
      </c>
      <c r="N13" s="5">
        <v>200494.81373707353</v>
      </c>
      <c r="O13" s="28">
        <v>4810</v>
      </c>
      <c r="P13" s="4">
        <v>21587150.550077993</v>
      </c>
      <c r="Q13" s="3">
        <v>554</v>
      </c>
      <c r="R13" s="28">
        <v>515207.6134852948</v>
      </c>
      <c r="S13" s="28">
        <v>185</v>
      </c>
      <c r="T13" s="28">
        <v>2474689.020350392</v>
      </c>
      <c r="U13" s="28">
        <v>4000</v>
      </c>
      <c r="V13" s="28">
        <v>5990652.3129416658</v>
      </c>
      <c r="W13" s="29">
        <v>4739</v>
      </c>
      <c r="X13" s="5">
        <v>8980548.9467773531</v>
      </c>
    </row>
    <row r="14" spans="2:24" x14ac:dyDescent="0.35">
      <c r="B14" s="6" t="s">
        <v>23</v>
      </c>
      <c r="C14" s="2">
        <v>32117</v>
      </c>
      <c r="D14" s="2">
        <v>83669569.410641775</v>
      </c>
      <c r="E14" s="3">
        <v>0</v>
      </c>
      <c r="F14" s="4">
        <v>0</v>
      </c>
      <c r="G14" s="2">
        <v>2051</v>
      </c>
      <c r="H14" s="2">
        <v>3605757.4714126261</v>
      </c>
      <c r="I14" s="3">
        <v>6468</v>
      </c>
      <c r="J14" s="28">
        <v>10997447.094896838</v>
      </c>
      <c r="K14" s="28">
        <v>0</v>
      </c>
      <c r="L14" s="28">
        <v>0</v>
      </c>
      <c r="M14" s="29">
        <v>6468</v>
      </c>
      <c r="N14" s="5">
        <v>10997447.094896838</v>
      </c>
      <c r="O14" s="28">
        <v>21798</v>
      </c>
      <c r="P14" s="4">
        <v>64374754.408689804</v>
      </c>
      <c r="Q14" s="3">
        <v>0</v>
      </c>
      <c r="R14" s="28">
        <v>0</v>
      </c>
      <c r="S14" s="28">
        <v>493</v>
      </c>
      <c r="T14" s="28">
        <v>1184942.136335416</v>
      </c>
      <c r="U14" s="28">
        <v>1307</v>
      </c>
      <c r="V14" s="28">
        <v>3506668.2993070926</v>
      </c>
      <c r="W14" s="29">
        <v>1800</v>
      </c>
      <c r="X14" s="5">
        <v>4691610.4356425088</v>
      </c>
    </row>
    <row r="15" spans="2:24" x14ac:dyDescent="0.35">
      <c r="B15" s="6" t="s">
        <v>24</v>
      </c>
      <c r="C15" s="2">
        <v>696</v>
      </c>
      <c r="D15" s="2">
        <v>3273737.0899266158</v>
      </c>
      <c r="E15" s="3">
        <v>5</v>
      </c>
      <c r="F15" s="4">
        <v>34602.373667800013</v>
      </c>
      <c r="G15" s="2">
        <v>38</v>
      </c>
      <c r="H15" s="2">
        <v>195925.20934264088</v>
      </c>
      <c r="I15" s="3">
        <v>90</v>
      </c>
      <c r="J15" s="28">
        <v>518152.96976763778</v>
      </c>
      <c r="K15" s="28">
        <v>0</v>
      </c>
      <c r="L15" s="28">
        <v>0</v>
      </c>
      <c r="M15" s="29">
        <v>90</v>
      </c>
      <c r="N15" s="5">
        <v>518152.96976763778</v>
      </c>
      <c r="O15" s="28">
        <v>500</v>
      </c>
      <c r="P15" s="4">
        <v>2381519.1839549551</v>
      </c>
      <c r="Q15" s="3">
        <v>0</v>
      </c>
      <c r="R15" s="28">
        <v>0</v>
      </c>
      <c r="S15" s="28">
        <v>0</v>
      </c>
      <c r="T15" s="28">
        <v>0</v>
      </c>
      <c r="U15" s="28">
        <v>63</v>
      </c>
      <c r="V15" s="28">
        <v>143537.35319358238</v>
      </c>
      <c r="W15" s="29">
        <v>63</v>
      </c>
      <c r="X15" s="5">
        <v>143537.35319358238</v>
      </c>
    </row>
    <row r="16" spans="2:24" x14ac:dyDescent="0.35">
      <c r="B16" s="6" t="s">
        <v>25</v>
      </c>
      <c r="C16" s="2">
        <v>59726</v>
      </c>
      <c r="D16" s="2">
        <v>97594251.965679675</v>
      </c>
      <c r="E16" s="3">
        <v>0</v>
      </c>
      <c r="F16" s="4">
        <v>0</v>
      </c>
      <c r="G16" s="2">
        <v>0</v>
      </c>
      <c r="H16" s="2">
        <v>0</v>
      </c>
      <c r="I16" s="3">
        <v>11268</v>
      </c>
      <c r="J16" s="28">
        <v>13008925.205077536</v>
      </c>
      <c r="K16" s="28">
        <v>844</v>
      </c>
      <c r="L16" s="28">
        <v>1836192.7157875909</v>
      </c>
      <c r="M16" s="29">
        <v>12112</v>
      </c>
      <c r="N16" s="5">
        <v>14845117.920865128</v>
      </c>
      <c r="O16" s="28">
        <v>36831</v>
      </c>
      <c r="P16" s="4">
        <v>71265285.629627332</v>
      </c>
      <c r="Q16" s="3">
        <v>0</v>
      </c>
      <c r="R16" s="28">
        <v>0</v>
      </c>
      <c r="S16" s="28">
        <v>2992</v>
      </c>
      <c r="T16" s="28">
        <v>0</v>
      </c>
      <c r="U16" s="28">
        <v>7791</v>
      </c>
      <c r="V16" s="28">
        <v>11483848.415187208</v>
      </c>
      <c r="W16" s="29">
        <v>10783</v>
      </c>
      <c r="X16" s="5">
        <v>11483848.415187208</v>
      </c>
    </row>
    <row r="17" spans="2:24" x14ac:dyDescent="0.35">
      <c r="B17" s="6" t="s">
        <v>26</v>
      </c>
      <c r="C17" s="2">
        <v>16031</v>
      </c>
      <c r="D17" s="2">
        <v>41851687.79664398</v>
      </c>
      <c r="E17" s="3">
        <v>0</v>
      </c>
      <c r="F17" s="4">
        <v>0</v>
      </c>
      <c r="G17" s="2">
        <v>157</v>
      </c>
      <c r="H17" s="2">
        <v>287974.44212271459</v>
      </c>
      <c r="I17" s="3">
        <v>2069</v>
      </c>
      <c r="J17" s="28">
        <v>4642064.237552518</v>
      </c>
      <c r="K17" s="28">
        <v>0</v>
      </c>
      <c r="L17" s="28">
        <v>0</v>
      </c>
      <c r="M17" s="29">
        <v>2069</v>
      </c>
      <c r="N17" s="5">
        <v>4642064.237552518</v>
      </c>
      <c r="O17" s="28">
        <v>10225</v>
      </c>
      <c r="P17" s="4">
        <v>27610634.829628024</v>
      </c>
      <c r="Q17" s="3">
        <v>0</v>
      </c>
      <c r="R17" s="28">
        <v>0</v>
      </c>
      <c r="S17" s="28">
        <v>616</v>
      </c>
      <c r="T17" s="28">
        <v>1125463.011507181</v>
      </c>
      <c r="U17" s="28">
        <v>2964</v>
      </c>
      <c r="V17" s="28">
        <v>8185551.2758335434</v>
      </c>
      <c r="W17" s="29">
        <v>3580</v>
      </c>
      <c r="X17" s="5">
        <v>9311014.2873407248</v>
      </c>
    </row>
    <row r="18" spans="2:24" x14ac:dyDescent="0.35">
      <c r="B18" s="6" t="s">
        <v>27</v>
      </c>
      <c r="C18" s="2">
        <v>1456</v>
      </c>
      <c r="D18" s="2">
        <v>6945222.3236560188</v>
      </c>
      <c r="E18" s="3">
        <v>2</v>
      </c>
      <c r="F18" s="4">
        <v>5503.3596290735604</v>
      </c>
      <c r="G18" s="2">
        <v>20</v>
      </c>
      <c r="H18" s="2">
        <v>66733.35985264754</v>
      </c>
      <c r="I18" s="3">
        <v>52</v>
      </c>
      <c r="J18" s="28">
        <v>275437.64951510238</v>
      </c>
      <c r="K18" s="28">
        <v>155</v>
      </c>
      <c r="L18" s="28">
        <v>806821.53306401265</v>
      </c>
      <c r="M18" s="29">
        <v>207</v>
      </c>
      <c r="N18" s="5">
        <v>1082259.182579115</v>
      </c>
      <c r="O18" s="28">
        <v>457</v>
      </c>
      <c r="P18" s="4">
        <v>1913300.4119264681</v>
      </c>
      <c r="Q18" s="3">
        <v>110</v>
      </c>
      <c r="R18" s="28">
        <v>955528.57450947003</v>
      </c>
      <c r="S18" s="28">
        <v>47</v>
      </c>
      <c r="T18" s="28">
        <v>271990.49439087266</v>
      </c>
      <c r="U18" s="28">
        <v>613</v>
      </c>
      <c r="V18" s="28">
        <v>2649906.9407683723</v>
      </c>
      <c r="W18" s="29">
        <v>770</v>
      </c>
      <c r="X18" s="5">
        <v>3877426.0096687148</v>
      </c>
    </row>
    <row r="19" spans="2:24" x14ac:dyDescent="0.35">
      <c r="B19" s="6" t="s">
        <v>28</v>
      </c>
      <c r="C19" s="2">
        <v>179</v>
      </c>
      <c r="D19" s="2">
        <v>1946130.605042797</v>
      </c>
      <c r="E19" s="3">
        <v>2</v>
      </c>
      <c r="F19" s="4">
        <v>41275.197218051704</v>
      </c>
      <c r="G19" s="2">
        <v>6</v>
      </c>
      <c r="H19" s="2">
        <v>190897.78713348912</v>
      </c>
      <c r="I19" s="3">
        <v>14</v>
      </c>
      <c r="J19" s="2">
        <v>175385.19217903804</v>
      </c>
      <c r="K19" s="2">
        <v>5</v>
      </c>
      <c r="L19" s="2">
        <v>30784.41792513023</v>
      </c>
      <c r="M19" s="54">
        <v>19</v>
      </c>
      <c r="N19" s="5">
        <v>206169.61010416827</v>
      </c>
      <c r="O19" s="2">
        <v>123</v>
      </c>
      <c r="P19" s="4">
        <v>1080286.140304714</v>
      </c>
      <c r="Q19" s="3">
        <v>4</v>
      </c>
      <c r="R19" s="2">
        <v>46778.556847125263</v>
      </c>
      <c r="S19" s="2">
        <v>0</v>
      </c>
      <c r="T19" s="2">
        <v>0</v>
      </c>
      <c r="U19" s="2">
        <v>25</v>
      </c>
      <c r="V19" s="2">
        <v>380723.31343524868</v>
      </c>
      <c r="W19" s="54">
        <v>29</v>
      </c>
      <c r="X19" s="5">
        <v>427501.87028237391</v>
      </c>
    </row>
    <row r="20" spans="2:24" x14ac:dyDescent="0.35">
      <c r="B20" s="6" t="s">
        <v>0</v>
      </c>
      <c r="C20" s="2">
        <v>373</v>
      </c>
      <c r="D20" s="2">
        <v>154577.5413740857</v>
      </c>
      <c r="E20" s="3">
        <v>13</v>
      </c>
      <c r="F20" s="4">
        <v>4468.0400988540969</v>
      </c>
      <c r="G20" s="2">
        <v>1</v>
      </c>
      <c r="H20" s="2">
        <v>1719.7998840854877</v>
      </c>
      <c r="I20" s="3">
        <v>11</v>
      </c>
      <c r="J20" s="28">
        <v>3360.4889735030429</v>
      </c>
      <c r="K20" s="28">
        <v>26</v>
      </c>
      <c r="L20" s="28">
        <v>30368.226353181541</v>
      </c>
      <c r="M20" s="29">
        <v>37</v>
      </c>
      <c r="N20" s="5">
        <v>33728.715326684585</v>
      </c>
      <c r="O20" s="28">
        <v>297</v>
      </c>
      <c r="P20" s="4">
        <v>82562.641027889986</v>
      </c>
      <c r="Q20" s="3">
        <v>3</v>
      </c>
      <c r="R20" s="28">
        <v>1461.8299014726645</v>
      </c>
      <c r="S20" s="28">
        <v>12</v>
      </c>
      <c r="T20" s="28">
        <v>26354.213423726014</v>
      </c>
      <c r="U20" s="28">
        <v>10</v>
      </c>
      <c r="V20" s="28">
        <v>4282.3017113728647</v>
      </c>
      <c r="W20" s="29">
        <v>25</v>
      </c>
      <c r="X20" s="5">
        <v>32098.345036571543</v>
      </c>
    </row>
    <row r="21" spans="2:24" x14ac:dyDescent="0.35">
      <c r="B21" s="7" t="s">
        <v>4</v>
      </c>
      <c r="C21" s="8">
        <v>413624</v>
      </c>
      <c r="D21" s="8">
        <v>483261059.70612055</v>
      </c>
      <c r="E21" s="9">
        <v>1455</v>
      </c>
      <c r="F21" s="10">
        <v>6047419.6891289726</v>
      </c>
      <c r="G21" s="8">
        <v>20488</v>
      </c>
      <c r="H21" s="8">
        <v>26187750.034241214</v>
      </c>
      <c r="I21" s="9">
        <v>31806</v>
      </c>
      <c r="J21" s="30">
        <v>47146138.202671535</v>
      </c>
      <c r="K21" s="30">
        <v>17053</v>
      </c>
      <c r="L21" s="30">
        <v>11780906.834622324</v>
      </c>
      <c r="M21" s="31">
        <v>48859</v>
      </c>
      <c r="N21" s="11">
        <v>58927045.037293851</v>
      </c>
      <c r="O21" s="30">
        <v>269809</v>
      </c>
      <c r="P21" s="10">
        <v>311424344.91064775</v>
      </c>
      <c r="Q21" s="9">
        <v>700</v>
      </c>
      <c r="R21" s="30">
        <v>1714724.1975499729</v>
      </c>
      <c r="S21" s="30">
        <v>33770</v>
      </c>
      <c r="T21" s="30">
        <v>22543513.86402918</v>
      </c>
      <c r="U21" s="30">
        <v>38543</v>
      </c>
      <c r="V21" s="30">
        <v>56416261.973229587</v>
      </c>
      <c r="W21" s="31">
        <v>73013</v>
      </c>
      <c r="X21" s="11">
        <v>80674500.03480874</v>
      </c>
    </row>
    <row r="22" spans="2:24" s="24" customFormat="1" x14ac:dyDescent="0.35">
      <c r="B22" s="24" t="s">
        <v>49</v>
      </c>
      <c r="D22" s="25">
        <v>19781.377633535605</v>
      </c>
      <c r="E22" s="27"/>
      <c r="F22" s="34">
        <v>247.53968931799622</v>
      </c>
      <c r="H22" s="25">
        <v>1071.9460266775548</v>
      </c>
      <c r="I22" s="27"/>
      <c r="J22" s="25">
        <v>1929.8380140892068</v>
      </c>
      <c r="K22" s="32"/>
      <c r="L22" s="25">
        <v>482.22914360797455</v>
      </c>
      <c r="M22" s="32"/>
      <c r="N22" s="34">
        <v>2412.0671576971813</v>
      </c>
      <c r="P22" s="25">
        <v>12747.566656208994</v>
      </c>
      <c r="Q22" s="27"/>
      <c r="R22" s="25">
        <v>70.188992487258176</v>
      </c>
      <c r="S22" s="32"/>
      <c r="T22" s="25">
        <v>922.7761102920058</v>
      </c>
      <c r="U22" s="32"/>
      <c r="V22" s="25">
        <v>2309.2930008546164</v>
      </c>
      <c r="W22" s="32"/>
      <c r="X22" s="34">
        <v>3302.2581036338806</v>
      </c>
    </row>
    <row r="24" spans="2:24" x14ac:dyDescent="0.3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3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35">
      <c r="B27" s="7" t="s">
        <v>3</v>
      </c>
    </row>
    <row r="28" spans="2:24" x14ac:dyDescent="0.35">
      <c r="B28" s="110" t="s">
        <v>47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</row>
    <row r="29" spans="2:24" ht="15" customHeight="1" x14ac:dyDescent="0.35">
      <c r="B29" s="111" t="s">
        <v>30</v>
      </c>
      <c r="C29" s="113" t="s">
        <v>6</v>
      </c>
      <c r="D29" s="113"/>
      <c r="E29" s="115" t="s">
        <v>7</v>
      </c>
      <c r="F29" s="116"/>
      <c r="G29" s="117" t="s">
        <v>8</v>
      </c>
      <c r="H29" s="118"/>
      <c r="I29" s="105" t="s">
        <v>9</v>
      </c>
      <c r="J29" s="103"/>
      <c r="K29" s="103"/>
      <c r="L29" s="103"/>
      <c r="M29" s="103"/>
      <c r="N29" s="104"/>
      <c r="O29" s="105" t="s">
        <v>10</v>
      </c>
      <c r="P29" s="104"/>
      <c r="Q29" s="105" t="s">
        <v>11</v>
      </c>
      <c r="R29" s="103"/>
      <c r="S29" s="103"/>
      <c r="T29" s="103"/>
      <c r="U29" s="103"/>
      <c r="V29" s="103"/>
      <c r="W29" s="103"/>
      <c r="X29" s="104"/>
    </row>
    <row r="30" spans="2:24" ht="15" customHeight="1" x14ac:dyDescent="0.35">
      <c r="B30" s="111"/>
      <c r="C30" s="114"/>
      <c r="D30" s="114"/>
      <c r="E30" s="115"/>
      <c r="F30" s="116"/>
      <c r="G30" s="119"/>
      <c r="H30" s="120"/>
      <c r="I30" s="100" t="s">
        <v>12</v>
      </c>
      <c r="J30" s="102"/>
      <c r="K30" s="102" t="s">
        <v>13</v>
      </c>
      <c r="L30" s="102"/>
      <c r="M30" s="106" t="s">
        <v>4</v>
      </c>
      <c r="N30" s="107"/>
      <c r="O30" s="100" t="s">
        <v>14</v>
      </c>
      <c r="P30" s="101"/>
      <c r="Q30" s="100" t="s">
        <v>15</v>
      </c>
      <c r="R30" s="102"/>
      <c r="S30" s="102" t="s">
        <v>16</v>
      </c>
      <c r="T30" s="102"/>
      <c r="U30" s="102" t="s">
        <v>17</v>
      </c>
      <c r="V30" s="102"/>
      <c r="W30" s="106" t="s">
        <v>4</v>
      </c>
      <c r="X30" s="107"/>
    </row>
    <row r="31" spans="2:24" ht="45" customHeight="1" x14ac:dyDescent="0.35">
      <c r="B31" s="111"/>
      <c r="C31" s="114"/>
      <c r="D31" s="114"/>
      <c r="E31" s="117"/>
      <c r="F31" s="113"/>
      <c r="G31" s="119"/>
      <c r="H31" s="120"/>
      <c r="I31" s="100"/>
      <c r="J31" s="102"/>
      <c r="K31" s="102"/>
      <c r="L31" s="102"/>
      <c r="M31" s="108"/>
      <c r="N31" s="109"/>
      <c r="O31" s="100"/>
      <c r="P31" s="101"/>
      <c r="Q31" s="100"/>
      <c r="R31" s="102"/>
      <c r="S31" s="102"/>
      <c r="T31" s="102"/>
      <c r="U31" s="102"/>
      <c r="V31" s="102"/>
      <c r="W31" s="108"/>
      <c r="X31" s="109"/>
    </row>
    <row r="32" spans="2:24" x14ac:dyDescent="0.35">
      <c r="B32" s="112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35">
      <c r="B33" s="6" t="s">
        <v>31</v>
      </c>
      <c r="C33" s="2">
        <v>372892</v>
      </c>
      <c r="D33" s="2">
        <v>167943231.89035243</v>
      </c>
      <c r="E33" s="3">
        <v>1100</v>
      </c>
      <c r="F33" s="28">
        <v>1441039.7214956067</v>
      </c>
      <c r="G33" s="3">
        <v>19069</v>
      </c>
      <c r="H33" s="4">
        <v>10166731.334306739</v>
      </c>
      <c r="I33" s="3">
        <v>27669</v>
      </c>
      <c r="J33" s="28">
        <v>12479815.71828302</v>
      </c>
      <c r="K33" s="28">
        <v>16193</v>
      </c>
      <c r="L33" s="28">
        <v>7226356.2078412548</v>
      </c>
      <c r="M33" s="29">
        <v>43862</v>
      </c>
      <c r="N33" s="5">
        <v>19706171.926124275</v>
      </c>
      <c r="O33" s="3">
        <v>241908</v>
      </c>
      <c r="P33" s="4">
        <v>102829981.98585293</v>
      </c>
      <c r="Q33" s="3">
        <v>587</v>
      </c>
      <c r="R33" s="28">
        <v>459032.72032786265</v>
      </c>
      <c r="S33" s="28">
        <v>31754</v>
      </c>
      <c r="T33" s="28">
        <v>12167522.099325322</v>
      </c>
      <c r="U33" s="28">
        <v>34612</v>
      </c>
      <c r="V33" s="28">
        <v>21172752.102919701</v>
      </c>
      <c r="W33" s="29">
        <v>66953</v>
      </c>
      <c r="X33" s="5">
        <v>33799306.922572888</v>
      </c>
    </row>
    <row r="34" spans="2:24" x14ac:dyDescent="0.35">
      <c r="B34" s="6" t="s">
        <v>1</v>
      </c>
      <c r="C34" s="2">
        <v>28966</v>
      </c>
      <c r="D34" s="2">
        <v>119394735.70958082</v>
      </c>
      <c r="E34" s="3">
        <v>261</v>
      </c>
      <c r="F34" s="28">
        <v>2477233.3151378506</v>
      </c>
      <c r="G34" s="3">
        <v>952</v>
      </c>
      <c r="H34" s="4">
        <v>5316742.3022961048</v>
      </c>
      <c r="I34" s="3">
        <v>3081</v>
      </c>
      <c r="J34" s="28">
        <v>12753324.824726595</v>
      </c>
      <c r="K34" s="28">
        <v>690</v>
      </c>
      <c r="L34" s="28">
        <v>2466390.412528398</v>
      </c>
      <c r="M34" s="29">
        <v>3771</v>
      </c>
      <c r="N34" s="5">
        <v>15219715.237254992</v>
      </c>
      <c r="O34" s="3">
        <v>19716</v>
      </c>
      <c r="P34" s="4">
        <v>79693614.713438347</v>
      </c>
      <c r="Q34" s="3">
        <v>58</v>
      </c>
      <c r="R34" s="28">
        <v>363937.44953677186</v>
      </c>
      <c r="S34" s="28">
        <v>1342</v>
      </c>
      <c r="T34" s="28">
        <v>2938177.3060710654</v>
      </c>
      <c r="U34" s="28">
        <v>2866</v>
      </c>
      <c r="V34" s="28">
        <v>13385315.385845702</v>
      </c>
      <c r="W34" s="29">
        <v>4266</v>
      </c>
      <c r="X34" s="5">
        <v>16687430.14145354</v>
      </c>
    </row>
    <row r="35" spans="2:24" x14ac:dyDescent="0.35">
      <c r="B35" s="6" t="s">
        <v>32</v>
      </c>
      <c r="C35" s="2">
        <v>10484</v>
      </c>
      <c r="D35" s="2">
        <v>152963055.19546384</v>
      </c>
      <c r="E35" s="3">
        <v>82</v>
      </c>
      <c r="F35" s="28">
        <v>1678559.0828651178</v>
      </c>
      <c r="G35" s="3">
        <v>431</v>
      </c>
      <c r="H35" s="4">
        <v>9205505.1946211532</v>
      </c>
      <c r="I35" s="3">
        <v>936</v>
      </c>
      <c r="J35" s="28">
        <v>15053746.560589409</v>
      </c>
      <c r="K35" s="28">
        <v>157</v>
      </c>
      <c r="L35" s="28">
        <v>1792937.5404453936</v>
      </c>
      <c r="M35" s="29">
        <v>1093</v>
      </c>
      <c r="N35" s="5">
        <v>16846684.101034801</v>
      </c>
      <c r="O35" s="3">
        <v>7428</v>
      </c>
      <c r="P35" s="4">
        <v>102268295.52425519</v>
      </c>
      <c r="Q35" s="3">
        <v>45</v>
      </c>
      <c r="R35" s="28">
        <v>492900.62332426995</v>
      </c>
      <c r="S35" s="28">
        <v>451</v>
      </c>
      <c r="T35" s="28">
        <v>5064198.2526145251</v>
      </c>
      <c r="U35" s="28">
        <v>954</v>
      </c>
      <c r="V35" s="28">
        <v>17406912.416748784</v>
      </c>
      <c r="W35" s="29">
        <v>1450</v>
      </c>
      <c r="X35" s="5">
        <v>22964011.29268758</v>
      </c>
    </row>
    <row r="36" spans="2:24" x14ac:dyDescent="0.35">
      <c r="B36" s="6" t="s">
        <v>33</v>
      </c>
      <c r="C36" s="2">
        <v>1282</v>
      </c>
      <c r="D36" s="2">
        <v>42960036.910723463</v>
      </c>
      <c r="E36" s="3">
        <v>12</v>
      </c>
      <c r="F36" s="28">
        <v>450587.56963039777</v>
      </c>
      <c r="G36" s="3">
        <v>36</v>
      </c>
      <c r="H36" s="4">
        <v>1498771.2030172169</v>
      </c>
      <c r="I36" s="3">
        <v>120</v>
      </c>
      <c r="J36" s="28">
        <v>6859251.0990725113</v>
      </c>
      <c r="K36" s="28">
        <v>13</v>
      </c>
      <c r="L36" s="28">
        <v>295222.67380727577</v>
      </c>
      <c r="M36" s="29">
        <v>133</v>
      </c>
      <c r="N36" s="5">
        <v>7154473.7728797877</v>
      </c>
      <c r="O36" s="3">
        <v>757</v>
      </c>
      <c r="P36" s="4">
        <v>26632452.687101327</v>
      </c>
      <c r="Q36" s="3">
        <v>10</v>
      </c>
      <c r="R36" s="28">
        <v>398853.4043610685</v>
      </c>
      <c r="S36" s="28">
        <v>223</v>
      </c>
      <c r="T36" s="28">
        <v>2373616.2060182677</v>
      </c>
      <c r="U36" s="28">
        <v>111</v>
      </c>
      <c r="V36" s="28">
        <v>4451282.0677154008</v>
      </c>
      <c r="W36" s="29">
        <v>344</v>
      </c>
      <c r="X36" s="5">
        <v>7223751.6780947363</v>
      </c>
    </row>
    <row r="37" spans="2:24" x14ac:dyDescent="0.35">
      <c r="B37" s="7" t="s">
        <v>4</v>
      </c>
      <c r="C37" s="8">
        <v>413624</v>
      </c>
      <c r="D37" s="8">
        <v>483261059.70612055</v>
      </c>
      <c r="E37" s="9">
        <v>1455</v>
      </c>
      <c r="F37" s="30">
        <v>6047419.6891289726</v>
      </c>
      <c r="G37" s="9">
        <v>20488</v>
      </c>
      <c r="H37" s="10">
        <v>26187750.034241214</v>
      </c>
      <c r="I37" s="9">
        <v>31806</v>
      </c>
      <c r="J37" s="30">
        <v>47146138.202671535</v>
      </c>
      <c r="K37" s="30">
        <v>17053</v>
      </c>
      <c r="L37" s="30">
        <v>11780906.834622322</v>
      </c>
      <c r="M37" s="31">
        <v>48859</v>
      </c>
      <c r="N37" s="11">
        <v>58927045.037293859</v>
      </c>
      <c r="O37" s="9">
        <v>269809</v>
      </c>
      <c r="P37" s="10">
        <v>311424344.91064781</v>
      </c>
      <c r="Q37" s="9">
        <v>700</v>
      </c>
      <c r="R37" s="30">
        <v>1714724.1975499729</v>
      </c>
      <c r="S37" s="30">
        <v>33770</v>
      </c>
      <c r="T37" s="30">
        <v>22543513.86402918</v>
      </c>
      <c r="U37" s="30">
        <v>38543</v>
      </c>
      <c r="V37" s="30">
        <v>56416261.973229587</v>
      </c>
      <c r="W37" s="31">
        <v>73013</v>
      </c>
      <c r="X37" s="11">
        <v>80674500.03480874</v>
      </c>
    </row>
    <row r="38" spans="2:24" s="24" customFormat="1" x14ac:dyDescent="0.35">
      <c r="B38" s="24" t="s">
        <v>49</v>
      </c>
      <c r="D38" s="25">
        <v>19781.377633535605</v>
      </c>
      <c r="E38" s="27"/>
      <c r="F38" s="34">
        <v>247.53968931799622</v>
      </c>
      <c r="H38" s="25">
        <v>1071.9460266775548</v>
      </c>
      <c r="I38" s="27"/>
      <c r="J38" s="25">
        <v>1929.8380140892068</v>
      </c>
      <c r="K38" s="32"/>
      <c r="L38" s="25">
        <v>482.22914360797449</v>
      </c>
      <c r="M38" s="32"/>
      <c r="N38" s="34">
        <v>2412.0671576971813</v>
      </c>
      <c r="P38" s="25">
        <v>12747.566656208994</v>
      </c>
      <c r="Q38" s="27"/>
      <c r="R38" s="25">
        <v>70.188992487258176</v>
      </c>
      <c r="S38" s="32"/>
      <c r="T38" s="25">
        <v>922.7761102920058</v>
      </c>
      <c r="U38" s="32"/>
      <c r="V38" s="25">
        <v>2309.2930008546164</v>
      </c>
      <c r="W38" s="32"/>
      <c r="X38" s="34">
        <v>3302.2581036338806</v>
      </c>
    </row>
    <row r="39" spans="2:24" x14ac:dyDescent="0.35">
      <c r="P39" s="26"/>
    </row>
    <row r="40" spans="2:24" x14ac:dyDescent="0.35">
      <c r="B40" s="6" t="s">
        <v>29</v>
      </c>
      <c r="P40" s="26"/>
    </row>
    <row r="41" spans="2:24" x14ac:dyDescent="0.35">
      <c r="C41" s="26"/>
    </row>
    <row r="42" spans="2:24" x14ac:dyDescent="0.35">
      <c r="B42" s="6" t="s">
        <v>34</v>
      </c>
    </row>
    <row r="43" spans="2:24" x14ac:dyDescent="0.35">
      <c r="B43" s="6" t="s">
        <v>54</v>
      </c>
    </row>
    <row r="44" spans="2:24" x14ac:dyDescent="0.35">
      <c r="B44" s="6" t="s">
        <v>51</v>
      </c>
    </row>
    <row r="45" spans="2:24" x14ac:dyDescent="0.35">
      <c r="B45" s="6" t="s">
        <v>52</v>
      </c>
    </row>
    <row r="46" spans="2:24" x14ac:dyDescent="0.35">
      <c r="B46" s="6" t="s">
        <v>53</v>
      </c>
    </row>
    <row r="47" spans="2:24" x14ac:dyDescent="0.35">
      <c r="B47" s="123" t="s">
        <v>86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</row>
    <row r="48" spans="2:24" x14ac:dyDescent="0.35"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</row>
    <row r="50" spans="2:22" x14ac:dyDescent="0.35">
      <c r="B50" s="124" t="s">
        <v>35</v>
      </c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</row>
    <row r="51" spans="2:22" x14ac:dyDescent="0.35">
      <c r="B51" s="125" t="s">
        <v>36</v>
      </c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</row>
    <row r="52" spans="2:22" x14ac:dyDescent="0.35">
      <c r="B52" s="126" t="s">
        <v>37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2:22" x14ac:dyDescent="0.35"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</row>
    <row r="54" spans="2:22" x14ac:dyDescent="0.35"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</row>
    <row r="55" spans="2:22" x14ac:dyDescent="0.35">
      <c r="B55" s="126" t="s">
        <v>38</v>
      </c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</row>
    <row r="56" spans="2:22" x14ac:dyDescent="0.35"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</row>
    <row r="57" spans="2:22" x14ac:dyDescent="0.35">
      <c r="B57" s="122" t="s">
        <v>39</v>
      </c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</row>
    <row r="58" spans="2:22" x14ac:dyDescent="0.35">
      <c r="B58" s="127" t="s">
        <v>40</v>
      </c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</row>
    <row r="59" spans="2:22" x14ac:dyDescent="0.35"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</row>
    <row r="60" spans="2:22" x14ac:dyDescent="0.35">
      <c r="B60" s="122" t="s">
        <v>41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</row>
    <row r="61" spans="2:22" x14ac:dyDescent="0.35">
      <c r="B61" s="122" t="s">
        <v>42</v>
      </c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</row>
    <row r="62" spans="2:22" x14ac:dyDescent="0.35">
      <c r="B62" s="122" t="s">
        <v>43</v>
      </c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</row>
    <row r="63" spans="2:22" x14ac:dyDescent="0.35">
      <c r="B63" s="122" t="s">
        <v>44</v>
      </c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</row>
    <row r="65" spans="2:22" x14ac:dyDescent="0.3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75"/>
      <c r="N65" s="75"/>
      <c r="O65" s="17"/>
      <c r="P65" s="17"/>
      <c r="Q65" s="17"/>
      <c r="R65" s="17"/>
      <c r="S65" s="17"/>
      <c r="T65" s="17"/>
      <c r="U65" s="17"/>
      <c r="V65" s="17"/>
    </row>
    <row r="66" spans="2:22" x14ac:dyDescent="0.35">
      <c r="B66" s="33" t="s">
        <v>45</v>
      </c>
    </row>
    <row r="67" spans="2:22" x14ac:dyDescent="0.35">
      <c r="B67" s="23" t="str">
        <f>Indice!B15</f>
        <v>Información al: 25/12/2020</v>
      </c>
    </row>
    <row r="68" spans="2:22" x14ac:dyDescent="0.35">
      <c r="B68" s="6" t="s">
        <v>29</v>
      </c>
    </row>
    <row r="70" spans="2:22" x14ac:dyDescent="0.35">
      <c r="B70" s="6" t="str">
        <f>+Indice!B16</f>
        <v>Actualización: 29/12/2020</v>
      </c>
    </row>
  </sheetData>
  <mergeCells count="43"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K7:L8"/>
    <mergeCell ref="M7:N8"/>
    <mergeCell ref="O7:P8"/>
    <mergeCell ref="Q7:R8"/>
    <mergeCell ref="O29:P29"/>
    <mergeCell ref="Q29:X29"/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topLeftCell="A31" zoomScale="75" zoomScaleNormal="75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1.1796875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customWidth="1"/>
    <col min="22" max="22" width="11.45312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48</v>
      </c>
      <c r="C3" s="14"/>
    </row>
    <row r="4" spans="2:25" x14ac:dyDescent="0.35">
      <c r="B4" s="111" t="s">
        <v>2</v>
      </c>
      <c r="C4" s="111" t="s">
        <v>30</v>
      </c>
      <c r="D4" s="113" t="s">
        <v>6</v>
      </c>
      <c r="E4" s="113"/>
      <c r="F4" s="115" t="s">
        <v>7</v>
      </c>
      <c r="G4" s="121"/>
      <c r="H4" s="113" t="s">
        <v>8</v>
      </c>
      <c r="I4" s="113"/>
      <c r="J4" s="105" t="s">
        <v>9</v>
      </c>
      <c r="K4" s="103"/>
      <c r="L4" s="103"/>
      <c r="M4" s="103"/>
      <c r="N4" s="103"/>
      <c r="O4" s="104"/>
      <c r="P4" s="103" t="s">
        <v>10</v>
      </c>
      <c r="Q4" s="103"/>
      <c r="R4" s="105" t="s">
        <v>11</v>
      </c>
      <c r="S4" s="103"/>
      <c r="T4" s="103"/>
      <c r="U4" s="103"/>
      <c r="V4" s="103"/>
      <c r="W4" s="103"/>
      <c r="X4" s="103"/>
      <c r="Y4" s="104"/>
    </row>
    <row r="5" spans="2:25" x14ac:dyDescent="0.35">
      <c r="B5" s="111"/>
      <c r="C5" s="111"/>
      <c r="D5" s="114"/>
      <c r="E5" s="114"/>
      <c r="F5" s="115"/>
      <c r="G5" s="121"/>
      <c r="H5" s="114"/>
      <c r="I5" s="114"/>
      <c r="J5" s="100" t="s">
        <v>12</v>
      </c>
      <c r="K5" s="102"/>
      <c r="L5" s="102" t="s">
        <v>13</v>
      </c>
      <c r="M5" s="102"/>
      <c r="N5" s="106" t="s">
        <v>4</v>
      </c>
      <c r="O5" s="107"/>
      <c r="P5" s="102" t="s">
        <v>14</v>
      </c>
      <c r="Q5" s="102"/>
      <c r="R5" s="100" t="s">
        <v>15</v>
      </c>
      <c r="S5" s="102"/>
      <c r="T5" s="102" t="s">
        <v>16</v>
      </c>
      <c r="U5" s="102"/>
      <c r="V5" s="102" t="s">
        <v>17</v>
      </c>
      <c r="W5" s="102"/>
      <c r="X5" s="106" t="s">
        <v>4</v>
      </c>
      <c r="Y5" s="107"/>
    </row>
    <row r="6" spans="2:25" ht="30" customHeight="1" x14ac:dyDescent="0.35">
      <c r="B6" s="111"/>
      <c r="C6" s="111"/>
      <c r="D6" s="114"/>
      <c r="E6" s="114"/>
      <c r="F6" s="117"/>
      <c r="G6" s="118"/>
      <c r="H6" s="114"/>
      <c r="I6" s="114"/>
      <c r="J6" s="100"/>
      <c r="K6" s="102"/>
      <c r="L6" s="102"/>
      <c r="M6" s="102"/>
      <c r="N6" s="108"/>
      <c r="O6" s="109"/>
      <c r="P6" s="102"/>
      <c r="Q6" s="102"/>
      <c r="R6" s="100"/>
      <c r="S6" s="102"/>
      <c r="T6" s="102"/>
      <c r="U6" s="102"/>
      <c r="V6" s="102"/>
      <c r="W6" s="102"/>
      <c r="X6" s="108"/>
      <c r="Y6" s="109"/>
    </row>
    <row r="7" spans="2:25" x14ac:dyDescent="0.35">
      <c r="B7" s="112"/>
      <c r="C7" s="112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29" t="s">
        <v>20</v>
      </c>
      <c r="C8" s="6" t="s">
        <v>31</v>
      </c>
      <c r="D8" s="36">
        <v>34379</v>
      </c>
      <c r="E8" s="36">
        <v>26948478.238305788</v>
      </c>
      <c r="F8" s="57">
        <v>63</v>
      </c>
      <c r="G8" s="35">
        <v>47012.449631360891</v>
      </c>
      <c r="H8" s="36">
        <v>149</v>
      </c>
      <c r="I8" s="36">
        <v>237224.46246794722</v>
      </c>
      <c r="J8" s="57">
        <v>940</v>
      </c>
      <c r="K8" s="37">
        <v>636205.0551797793</v>
      </c>
      <c r="L8" s="37">
        <v>0</v>
      </c>
      <c r="M8" s="37">
        <v>0</v>
      </c>
      <c r="N8" s="58">
        <v>940</v>
      </c>
      <c r="O8" s="42">
        <v>636205.0551797793</v>
      </c>
      <c r="P8" s="36">
        <v>32089</v>
      </c>
      <c r="Q8" s="36">
        <v>25182261.664559912</v>
      </c>
      <c r="R8" s="57">
        <v>2</v>
      </c>
      <c r="S8" s="37">
        <v>1891.7798724940365</v>
      </c>
      <c r="T8" s="37">
        <v>217</v>
      </c>
      <c r="U8" s="37">
        <v>191743.75669647078</v>
      </c>
      <c r="V8" s="37">
        <v>919</v>
      </c>
      <c r="W8" s="37">
        <v>652139.06989782664</v>
      </c>
      <c r="X8" s="58">
        <v>1138</v>
      </c>
      <c r="Y8" s="42">
        <v>845774.60646679148</v>
      </c>
    </row>
    <row r="9" spans="2:25" x14ac:dyDescent="0.35">
      <c r="B9" s="128"/>
      <c r="C9" s="6" t="s">
        <v>1</v>
      </c>
      <c r="D9" s="36">
        <v>5842</v>
      </c>
      <c r="E9" s="36">
        <v>20897497.345110521</v>
      </c>
      <c r="F9" s="57">
        <v>10</v>
      </c>
      <c r="G9" s="35">
        <v>24765.118330831025</v>
      </c>
      <c r="H9" s="36">
        <v>62</v>
      </c>
      <c r="I9" s="36">
        <v>426627.31764531875</v>
      </c>
      <c r="J9" s="57">
        <v>192</v>
      </c>
      <c r="K9" s="37">
        <v>831909.85496927577</v>
      </c>
      <c r="L9" s="37">
        <v>0</v>
      </c>
      <c r="M9" s="37">
        <v>0</v>
      </c>
      <c r="N9" s="58">
        <v>192</v>
      </c>
      <c r="O9" s="42">
        <v>831909.85496927577</v>
      </c>
      <c r="P9" s="36">
        <v>5385</v>
      </c>
      <c r="Q9" s="36">
        <v>18545009.224628221</v>
      </c>
      <c r="R9" s="57">
        <v>1</v>
      </c>
      <c r="S9" s="37">
        <v>17197.998840854878</v>
      </c>
      <c r="T9" s="37">
        <v>29</v>
      </c>
      <c r="U9" s="37">
        <v>143637.68631881993</v>
      </c>
      <c r="V9" s="37">
        <v>163</v>
      </c>
      <c r="W9" s="37">
        <v>908350.14437720017</v>
      </c>
      <c r="X9" s="58">
        <v>193</v>
      </c>
      <c r="Y9" s="42">
        <v>1069185.829536875</v>
      </c>
    </row>
    <row r="10" spans="2:25" x14ac:dyDescent="0.35">
      <c r="B10" s="128"/>
      <c r="C10" s="6" t="s">
        <v>32</v>
      </c>
      <c r="D10" s="36">
        <v>1877</v>
      </c>
      <c r="E10" s="36">
        <v>24449807.339555569</v>
      </c>
      <c r="F10" s="57">
        <v>0</v>
      </c>
      <c r="G10" s="35">
        <v>0</v>
      </c>
      <c r="H10" s="36">
        <v>82</v>
      </c>
      <c r="I10" s="36">
        <v>1744214.1632399652</v>
      </c>
      <c r="J10" s="57">
        <v>172</v>
      </c>
      <c r="K10" s="37">
        <v>2616339.8186986959</v>
      </c>
      <c r="L10" s="37">
        <v>0</v>
      </c>
      <c r="M10" s="37">
        <v>0</v>
      </c>
      <c r="N10" s="58">
        <v>172</v>
      </c>
      <c r="O10" s="42">
        <v>2616339.8186986959</v>
      </c>
      <c r="P10" s="36">
        <v>1483</v>
      </c>
      <c r="Q10" s="36">
        <v>16380711.283572642</v>
      </c>
      <c r="R10" s="57">
        <v>0</v>
      </c>
      <c r="S10" s="37">
        <v>0</v>
      </c>
      <c r="T10" s="37">
        <v>16</v>
      </c>
      <c r="U10" s="37">
        <v>410928.98430338642</v>
      </c>
      <c r="V10" s="37">
        <v>124</v>
      </c>
      <c r="W10" s="37">
        <v>3297613.0897408775</v>
      </c>
      <c r="X10" s="58">
        <v>140</v>
      </c>
      <c r="Y10" s="42">
        <v>3708542.0740442639</v>
      </c>
    </row>
    <row r="11" spans="2:25" x14ac:dyDescent="0.35">
      <c r="B11" s="128"/>
      <c r="C11" s="6" t="s">
        <v>33</v>
      </c>
      <c r="D11" s="36">
        <v>212</v>
      </c>
      <c r="E11" s="36">
        <v>7184005.7059176592</v>
      </c>
      <c r="F11" s="57">
        <v>0</v>
      </c>
      <c r="G11" s="35">
        <v>0</v>
      </c>
      <c r="H11" s="36">
        <v>13</v>
      </c>
      <c r="I11" s="36">
        <v>599178.27961538394</v>
      </c>
      <c r="J11" s="57">
        <v>29</v>
      </c>
      <c r="K11" s="37">
        <v>1037864.8340479102</v>
      </c>
      <c r="L11" s="37">
        <v>0</v>
      </c>
      <c r="M11" s="37">
        <v>0</v>
      </c>
      <c r="N11" s="58">
        <v>29</v>
      </c>
      <c r="O11" s="42">
        <v>1037864.8340479102</v>
      </c>
      <c r="P11" s="36">
        <v>149</v>
      </c>
      <c r="Q11" s="36">
        <v>4252847.5754777174</v>
      </c>
      <c r="R11" s="57">
        <v>0</v>
      </c>
      <c r="S11" s="37">
        <v>0</v>
      </c>
      <c r="T11" s="37">
        <v>9</v>
      </c>
      <c r="U11" s="37">
        <v>582117.86476525583</v>
      </c>
      <c r="V11" s="37">
        <v>12</v>
      </c>
      <c r="W11" s="37">
        <v>711997.15201139194</v>
      </c>
      <c r="X11" s="58">
        <v>21</v>
      </c>
      <c r="Y11" s="42">
        <v>1294115.0167766479</v>
      </c>
    </row>
    <row r="12" spans="2:25" x14ac:dyDescent="0.35">
      <c r="B12" s="129" t="s">
        <v>21</v>
      </c>
      <c r="C12" s="16" t="s">
        <v>31</v>
      </c>
      <c r="D12" s="39">
        <v>158</v>
      </c>
      <c r="E12" s="39">
        <v>274353.91417854617</v>
      </c>
      <c r="F12" s="59">
        <v>0</v>
      </c>
      <c r="G12" s="38">
        <v>0</v>
      </c>
      <c r="H12" s="39">
        <v>9</v>
      </c>
      <c r="I12" s="39">
        <v>18711.422738850106</v>
      </c>
      <c r="J12" s="59">
        <v>1</v>
      </c>
      <c r="K12" s="39">
        <v>4127.5197218051708</v>
      </c>
      <c r="L12" s="39">
        <v>0</v>
      </c>
      <c r="M12" s="39">
        <v>0</v>
      </c>
      <c r="N12" s="60">
        <v>1</v>
      </c>
      <c r="O12" s="43">
        <v>4127.5197218051708</v>
      </c>
      <c r="P12" s="39">
        <v>117</v>
      </c>
      <c r="Q12" s="39">
        <v>181725.49242170181</v>
      </c>
      <c r="R12" s="59">
        <v>9</v>
      </c>
      <c r="S12" s="39">
        <v>23939.614386469988</v>
      </c>
      <c r="T12" s="39">
        <v>6</v>
      </c>
      <c r="U12" s="39">
        <v>14274.339037909549</v>
      </c>
      <c r="V12" s="39">
        <v>16</v>
      </c>
      <c r="W12" s="39">
        <v>31575.525871809554</v>
      </c>
      <c r="X12" s="60">
        <v>31</v>
      </c>
      <c r="Y12" s="43">
        <v>69789.479296189093</v>
      </c>
    </row>
    <row r="13" spans="2:25" x14ac:dyDescent="0.35">
      <c r="B13" s="130"/>
      <c r="C13" s="33" t="s">
        <v>1</v>
      </c>
      <c r="D13" s="37">
        <v>153</v>
      </c>
      <c r="E13" s="37">
        <v>579572.07939284178</v>
      </c>
      <c r="F13" s="57">
        <v>0</v>
      </c>
      <c r="G13" s="35">
        <v>0</v>
      </c>
      <c r="H13" s="37">
        <v>28</v>
      </c>
      <c r="I13" s="37">
        <v>119629.27993698652</v>
      </c>
      <c r="J13" s="57">
        <v>1</v>
      </c>
      <c r="K13" s="37">
        <v>1719.7998840854877</v>
      </c>
      <c r="L13" s="37">
        <v>0</v>
      </c>
      <c r="M13" s="37">
        <v>0</v>
      </c>
      <c r="N13" s="58">
        <v>1</v>
      </c>
      <c r="O13" s="42">
        <v>1719.7998840854877</v>
      </c>
      <c r="P13" s="37">
        <v>91</v>
      </c>
      <c r="Q13" s="37">
        <v>328550.08831172402</v>
      </c>
      <c r="R13" s="57">
        <v>8</v>
      </c>
      <c r="S13" s="37">
        <v>35771.837588978146</v>
      </c>
      <c r="T13" s="37">
        <v>11</v>
      </c>
      <c r="U13" s="37">
        <v>49874.196638479145</v>
      </c>
      <c r="V13" s="37">
        <v>14</v>
      </c>
      <c r="W13" s="37">
        <v>44026.877032588483</v>
      </c>
      <c r="X13" s="58">
        <v>33</v>
      </c>
      <c r="Y13" s="42">
        <v>129672.91126004577</v>
      </c>
    </row>
    <row r="14" spans="2:25" x14ac:dyDescent="0.35">
      <c r="B14" s="130"/>
      <c r="C14" s="33" t="s">
        <v>32</v>
      </c>
      <c r="D14" s="37">
        <v>115</v>
      </c>
      <c r="E14" s="37">
        <v>1530965.8568129011</v>
      </c>
      <c r="F14" s="57">
        <v>0</v>
      </c>
      <c r="G14" s="35">
        <v>0</v>
      </c>
      <c r="H14" s="37">
        <v>25</v>
      </c>
      <c r="I14" s="37">
        <v>201388.5664264106</v>
      </c>
      <c r="J14" s="57">
        <v>2</v>
      </c>
      <c r="K14" s="37">
        <v>6019.2995942992075</v>
      </c>
      <c r="L14" s="37">
        <v>0</v>
      </c>
      <c r="M14" s="37">
        <v>0</v>
      </c>
      <c r="N14" s="58">
        <v>2</v>
      </c>
      <c r="O14" s="42">
        <v>6019.2995942992075</v>
      </c>
      <c r="P14" s="37">
        <v>64</v>
      </c>
      <c r="Q14" s="37">
        <v>1022833.783061003</v>
      </c>
      <c r="R14" s="57">
        <v>9</v>
      </c>
      <c r="S14" s="37">
        <v>116946.39211781317</v>
      </c>
      <c r="T14" s="37">
        <v>2</v>
      </c>
      <c r="U14" s="37">
        <v>27516.798145367804</v>
      </c>
      <c r="V14" s="37">
        <v>13</v>
      </c>
      <c r="W14" s="37">
        <v>156261.01746800743</v>
      </c>
      <c r="X14" s="58">
        <v>24</v>
      </c>
      <c r="Y14" s="42">
        <v>300724.20773118839</v>
      </c>
    </row>
    <row r="15" spans="2:25" x14ac:dyDescent="0.35">
      <c r="B15" s="131"/>
      <c r="C15" s="17" t="s">
        <v>33</v>
      </c>
      <c r="D15" s="41">
        <v>7</v>
      </c>
      <c r="E15" s="41">
        <v>176107.50813035393</v>
      </c>
      <c r="F15" s="61">
        <v>0</v>
      </c>
      <c r="G15" s="40">
        <v>0</v>
      </c>
      <c r="H15" s="41">
        <v>4</v>
      </c>
      <c r="I15" s="41">
        <v>158221.58933586488</v>
      </c>
      <c r="J15" s="61">
        <v>1</v>
      </c>
      <c r="K15" s="41">
        <v>6879.199536341951</v>
      </c>
      <c r="L15" s="41">
        <v>0</v>
      </c>
      <c r="M15" s="41">
        <v>0</v>
      </c>
      <c r="N15" s="62">
        <v>1</v>
      </c>
      <c r="O15" s="44">
        <v>6879.199536341951</v>
      </c>
      <c r="P15" s="41">
        <v>2</v>
      </c>
      <c r="Q15" s="41">
        <v>11006.719258147121</v>
      </c>
      <c r="R15" s="6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62">
        <v>0</v>
      </c>
      <c r="Y15" s="44">
        <v>0</v>
      </c>
    </row>
    <row r="16" spans="2:25" x14ac:dyDescent="0.35">
      <c r="B16" s="128" t="s">
        <v>85</v>
      </c>
      <c r="C16" s="6" t="s">
        <v>31</v>
      </c>
      <c r="D16" s="36">
        <v>242633</v>
      </c>
      <c r="E16" s="36">
        <v>72307157.245190144</v>
      </c>
      <c r="F16" s="57">
        <v>0</v>
      </c>
      <c r="G16" s="35">
        <v>0</v>
      </c>
      <c r="H16" s="36">
        <v>16907</v>
      </c>
      <c r="I16" s="36">
        <v>9381751.5580183081</v>
      </c>
      <c r="J16" s="57">
        <v>9873</v>
      </c>
      <c r="K16" s="37">
        <v>2135574.1692936607</v>
      </c>
      <c r="L16" s="37">
        <v>15484</v>
      </c>
      <c r="M16" s="37">
        <v>6690320.5301799076</v>
      </c>
      <c r="N16" s="58">
        <v>25357</v>
      </c>
      <c r="O16" s="42">
        <v>8825894.6994735692</v>
      </c>
      <c r="P16" s="36">
        <v>152270</v>
      </c>
      <c r="Q16" s="36">
        <v>31437723.450296924</v>
      </c>
      <c r="R16" s="57">
        <v>0</v>
      </c>
      <c r="S16" s="37">
        <v>0</v>
      </c>
      <c r="T16" s="37">
        <v>28564</v>
      </c>
      <c r="U16" s="37">
        <v>11242535.537669636</v>
      </c>
      <c r="V16" s="37">
        <v>19535</v>
      </c>
      <c r="W16" s="37">
        <v>11419251.99973171</v>
      </c>
      <c r="X16" s="58">
        <v>48099</v>
      </c>
      <c r="Y16" s="42">
        <v>22661787.537401348</v>
      </c>
    </row>
    <row r="17" spans="2:25" x14ac:dyDescent="0.35">
      <c r="B17" s="128"/>
      <c r="C17" s="6" t="s">
        <v>1</v>
      </c>
      <c r="D17" s="36">
        <v>4886</v>
      </c>
      <c r="E17" s="36">
        <v>18904347.217862528</v>
      </c>
      <c r="F17" s="57">
        <v>0</v>
      </c>
      <c r="G17" s="35">
        <v>0</v>
      </c>
      <c r="H17" s="36">
        <v>702</v>
      </c>
      <c r="I17" s="36">
        <v>4166542.8545582434</v>
      </c>
      <c r="J17" s="57">
        <v>315</v>
      </c>
      <c r="K17" s="37">
        <v>981840.75430422917</v>
      </c>
      <c r="L17" s="37">
        <v>447</v>
      </c>
      <c r="M17" s="37">
        <v>1474584.6036979137</v>
      </c>
      <c r="N17" s="58">
        <v>762</v>
      </c>
      <c r="O17" s="42">
        <v>2456425.3580021425</v>
      </c>
      <c r="P17" s="36">
        <v>2204</v>
      </c>
      <c r="Q17" s="36">
        <v>6590762.3769698152</v>
      </c>
      <c r="R17" s="57">
        <v>0</v>
      </c>
      <c r="S17" s="37">
        <v>0</v>
      </c>
      <c r="T17" s="37">
        <v>458</v>
      </c>
      <c r="U17" s="37">
        <v>2021000.7878059307</v>
      </c>
      <c r="V17" s="37">
        <v>760</v>
      </c>
      <c r="W17" s="37">
        <v>3669615.8405263959</v>
      </c>
      <c r="X17" s="58">
        <v>1218</v>
      </c>
      <c r="Y17" s="42">
        <v>5690616.6283323271</v>
      </c>
    </row>
    <row r="18" spans="2:25" x14ac:dyDescent="0.35">
      <c r="B18" s="128"/>
      <c r="C18" s="6" t="s">
        <v>32</v>
      </c>
      <c r="D18" s="36">
        <v>1562</v>
      </c>
      <c r="E18" s="36">
        <v>28302323.303185239</v>
      </c>
      <c r="F18" s="57">
        <v>0</v>
      </c>
      <c r="G18" s="35">
        <v>0</v>
      </c>
      <c r="H18" s="36">
        <v>222</v>
      </c>
      <c r="I18" s="36">
        <v>4640912.1594667239</v>
      </c>
      <c r="J18" s="57">
        <v>159</v>
      </c>
      <c r="K18" s="37">
        <v>4541753.7365232175</v>
      </c>
      <c r="L18" s="37">
        <v>76</v>
      </c>
      <c r="M18" s="37">
        <v>697656.65908234916</v>
      </c>
      <c r="N18" s="58">
        <v>235</v>
      </c>
      <c r="O18" s="42">
        <v>5239410.3956055669</v>
      </c>
      <c r="P18" s="36">
        <v>809</v>
      </c>
      <c r="Q18" s="36">
        <v>13046638.622096332</v>
      </c>
      <c r="R18" s="57">
        <v>0</v>
      </c>
      <c r="S18" s="37">
        <v>0</v>
      </c>
      <c r="T18" s="37">
        <v>109</v>
      </c>
      <c r="U18" s="37">
        <v>2487501.4581151335</v>
      </c>
      <c r="V18" s="37">
        <v>187</v>
      </c>
      <c r="W18" s="37">
        <v>2887860.6679014829</v>
      </c>
      <c r="X18" s="58">
        <v>296</v>
      </c>
      <c r="Y18" s="42">
        <v>5375362.1260166168</v>
      </c>
    </row>
    <row r="19" spans="2:25" x14ac:dyDescent="0.35">
      <c r="B19" s="128"/>
      <c r="C19" s="6" t="s">
        <v>33</v>
      </c>
      <c r="D19" s="36">
        <v>205</v>
      </c>
      <c r="E19" s="36">
        <v>9606764.210035719</v>
      </c>
      <c r="F19" s="57">
        <v>0</v>
      </c>
      <c r="G19" s="35">
        <v>0</v>
      </c>
      <c r="H19" s="36">
        <v>6</v>
      </c>
      <c r="I19" s="36">
        <v>137824.76271061099</v>
      </c>
      <c r="J19" s="57">
        <v>54</v>
      </c>
      <c r="K19" s="37">
        <v>4545462.0080039483</v>
      </c>
      <c r="L19" s="37">
        <v>9</v>
      </c>
      <c r="M19" s="37">
        <v>193352.6497472754</v>
      </c>
      <c r="N19" s="58">
        <v>63</v>
      </c>
      <c r="O19" s="42">
        <v>4738814.657751224</v>
      </c>
      <c r="P19" s="36">
        <v>105</v>
      </c>
      <c r="Q19" s="36">
        <v>4148780.8347564675</v>
      </c>
      <c r="R19" s="57">
        <v>0</v>
      </c>
      <c r="S19" s="37">
        <v>0</v>
      </c>
      <c r="T19" s="37">
        <v>4</v>
      </c>
      <c r="U19" s="37">
        <v>288943.57852520281</v>
      </c>
      <c r="V19" s="37">
        <v>27</v>
      </c>
      <c r="W19" s="37">
        <v>292400.37629221461</v>
      </c>
      <c r="X19" s="58">
        <v>31</v>
      </c>
      <c r="Y19" s="42">
        <v>581343.95481741743</v>
      </c>
    </row>
    <row r="20" spans="2:25" x14ac:dyDescent="0.35">
      <c r="B20" s="129" t="s">
        <v>22</v>
      </c>
      <c r="C20" s="16" t="s">
        <v>31</v>
      </c>
      <c r="D20" s="39">
        <v>8306</v>
      </c>
      <c r="E20" s="39">
        <v>7390540.0284110941</v>
      </c>
      <c r="F20" s="59">
        <v>1020</v>
      </c>
      <c r="G20" s="38">
        <v>1347733.6985844327</v>
      </c>
      <c r="H20" s="39">
        <v>5</v>
      </c>
      <c r="I20" s="39">
        <v>3075.9485642250665</v>
      </c>
      <c r="J20" s="59">
        <v>73</v>
      </c>
      <c r="K20" s="39">
        <v>49102.907940832003</v>
      </c>
      <c r="L20" s="39">
        <v>6</v>
      </c>
      <c r="M20" s="39">
        <v>5347.2998281919918</v>
      </c>
      <c r="N20" s="60">
        <v>79</v>
      </c>
      <c r="O20" s="43">
        <v>54450.207769023997</v>
      </c>
      <c r="P20" s="39">
        <v>2906</v>
      </c>
      <c r="Q20" s="39">
        <v>2792368.6022326439</v>
      </c>
      <c r="R20" s="59">
        <v>529</v>
      </c>
      <c r="S20" s="39">
        <v>305307.77205084416</v>
      </c>
      <c r="T20" s="39">
        <v>97</v>
      </c>
      <c r="U20" s="39">
        <v>133622.7846655763</v>
      </c>
      <c r="V20" s="39">
        <v>3670</v>
      </c>
      <c r="W20" s="39">
        <v>2753981.0145443473</v>
      </c>
      <c r="X20" s="60">
        <v>4296</v>
      </c>
      <c r="Y20" s="43">
        <v>3192911.571260768</v>
      </c>
    </row>
    <row r="21" spans="2:25" x14ac:dyDescent="0.35">
      <c r="B21" s="130"/>
      <c r="C21" s="33" t="s">
        <v>1</v>
      </c>
      <c r="D21" s="37">
        <v>1738</v>
      </c>
      <c r="E21" s="37">
        <v>11769440.669449301</v>
      </c>
      <c r="F21" s="57">
        <v>247</v>
      </c>
      <c r="G21" s="35">
        <v>2424951.3986616516</v>
      </c>
      <c r="H21" s="37">
        <v>1</v>
      </c>
      <c r="I21" s="37">
        <v>3439.5997681709755</v>
      </c>
      <c r="J21" s="57">
        <v>16</v>
      </c>
      <c r="K21" s="37">
        <v>61710.46849068642</v>
      </c>
      <c r="L21" s="37">
        <v>0</v>
      </c>
      <c r="M21" s="37">
        <v>0</v>
      </c>
      <c r="N21" s="58">
        <v>16</v>
      </c>
      <c r="O21" s="42">
        <v>61710.46849068642</v>
      </c>
      <c r="P21" s="37">
        <v>1141</v>
      </c>
      <c r="Q21" s="37">
        <v>6472977.5946190897</v>
      </c>
      <c r="R21" s="57">
        <v>25</v>
      </c>
      <c r="S21" s="37">
        <v>209899.84143445067</v>
      </c>
      <c r="T21" s="37">
        <v>22</v>
      </c>
      <c r="U21" s="37">
        <v>215976.98666983109</v>
      </c>
      <c r="V21" s="37">
        <v>286</v>
      </c>
      <c r="W21" s="37">
        <v>2380484.7798054218</v>
      </c>
      <c r="X21" s="58">
        <v>333</v>
      </c>
      <c r="Y21" s="42">
        <v>2806361.6079097036</v>
      </c>
    </row>
    <row r="22" spans="2:25" x14ac:dyDescent="0.35">
      <c r="B22" s="130"/>
      <c r="C22" s="33" t="s">
        <v>32</v>
      </c>
      <c r="D22" s="37">
        <v>866</v>
      </c>
      <c r="E22" s="37">
        <v>13764116.93201459</v>
      </c>
      <c r="F22" s="57">
        <v>81</v>
      </c>
      <c r="G22" s="35">
        <v>1666520.4836765192</v>
      </c>
      <c r="H22" s="37">
        <v>0</v>
      </c>
      <c r="I22" s="37">
        <v>0</v>
      </c>
      <c r="J22" s="57">
        <v>5</v>
      </c>
      <c r="K22" s="37">
        <v>43058.940259311421</v>
      </c>
      <c r="L22" s="37">
        <v>1</v>
      </c>
      <c r="M22" s="37">
        <v>15478.198956769389</v>
      </c>
      <c r="N22" s="58">
        <v>6</v>
      </c>
      <c r="O22" s="42">
        <v>58537.139216080817</v>
      </c>
      <c r="P22" s="37">
        <v>681</v>
      </c>
      <c r="Q22" s="37">
        <v>9663153.1007132009</v>
      </c>
      <c r="R22" s="57">
        <v>0</v>
      </c>
      <c r="S22" s="37">
        <v>0</v>
      </c>
      <c r="T22" s="37">
        <v>57</v>
      </c>
      <c r="U22" s="37">
        <v>1564434.4868031156</v>
      </c>
      <c r="V22" s="37">
        <v>41</v>
      </c>
      <c r="W22" s="37">
        <v>811471.7216056739</v>
      </c>
      <c r="X22" s="58">
        <v>98</v>
      </c>
      <c r="Y22" s="42">
        <v>2375906.2084087892</v>
      </c>
    </row>
    <row r="23" spans="2:25" x14ac:dyDescent="0.35">
      <c r="B23" s="131"/>
      <c r="C23" s="17" t="s">
        <v>33</v>
      </c>
      <c r="D23" s="41">
        <v>107</v>
      </c>
      <c r="E23" s="41">
        <v>3740405.3796028295</v>
      </c>
      <c r="F23" s="61">
        <v>12</v>
      </c>
      <c r="G23" s="40">
        <v>450587.56963039777</v>
      </c>
      <c r="H23" s="41">
        <v>0</v>
      </c>
      <c r="I23" s="41">
        <v>0</v>
      </c>
      <c r="J23" s="61">
        <v>1</v>
      </c>
      <c r="K23" s="41">
        <v>25796.998261282315</v>
      </c>
      <c r="L23" s="41">
        <v>0</v>
      </c>
      <c r="M23" s="41">
        <v>0</v>
      </c>
      <c r="N23" s="62">
        <v>1</v>
      </c>
      <c r="O23" s="44">
        <v>25796.998261282315</v>
      </c>
      <c r="P23" s="41">
        <v>82</v>
      </c>
      <c r="Q23" s="41">
        <v>2658651.2525130576</v>
      </c>
      <c r="R23" s="61">
        <v>0</v>
      </c>
      <c r="S23" s="41">
        <v>0</v>
      </c>
      <c r="T23" s="41">
        <v>9</v>
      </c>
      <c r="U23" s="41">
        <v>560654.76221186901</v>
      </c>
      <c r="V23" s="41">
        <v>3</v>
      </c>
      <c r="W23" s="41">
        <v>44714.796986222682</v>
      </c>
      <c r="X23" s="62">
        <v>12</v>
      </c>
      <c r="Y23" s="44">
        <v>605369.55919809174</v>
      </c>
    </row>
    <row r="24" spans="2:25" x14ac:dyDescent="0.35">
      <c r="B24" s="128" t="s">
        <v>23</v>
      </c>
      <c r="C24" s="6" t="s">
        <v>31</v>
      </c>
      <c r="D24" s="36">
        <v>25546</v>
      </c>
      <c r="E24" s="36">
        <v>18373961.064246565</v>
      </c>
      <c r="F24" s="57">
        <v>0</v>
      </c>
      <c r="G24" s="35">
        <v>0</v>
      </c>
      <c r="H24" s="36">
        <v>1841</v>
      </c>
      <c r="I24" s="36">
        <v>267746.34857248008</v>
      </c>
      <c r="J24" s="57">
        <v>5304</v>
      </c>
      <c r="K24" s="37">
        <v>3043607.621877918</v>
      </c>
      <c r="L24" s="37">
        <v>0</v>
      </c>
      <c r="M24" s="37">
        <v>0</v>
      </c>
      <c r="N24" s="58">
        <v>5304</v>
      </c>
      <c r="O24" s="42">
        <v>3043607.621877918</v>
      </c>
      <c r="P24" s="36">
        <v>16993</v>
      </c>
      <c r="Q24" s="36">
        <v>14924523.244299293</v>
      </c>
      <c r="R24" s="57">
        <v>0</v>
      </c>
      <c r="S24" s="37">
        <v>0</v>
      </c>
      <c r="T24" s="37">
        <v>345</v>
      </c>
      <c r="U24" s="37">
        <v>3439.6116003941779</v>
      </c>
      <c r="V24" s="37">
        <v>1063</v>
      </c>
      <c r="W24" s="37">
        <v>134644.23789647836</v>
      </c>
      <c r="X24" s="58">
        <v>1408</v>
      </c>
      <c r="Y24" s="42">
        <v>138083.84949687254</v>
      </c>
    </row>
    <row r="25" spans="2:25" x14ac:dyDescent="0.35">
      <c r="B25" s="128"/>
      <c r="C25" s="6" t="s">
        <v>1</v>
      </c>
      <c r="D25" s="36">
        <v>4553</v>
      </c>
      <c r="E25" s="36">
        <v>21724060.968109749</v>
      </c>
      <c r="F25" s="57">
        <v>0</v>
      </c>
      <c r="G25" s="35">
        <v>0</v>
      </c>
      <c r="H25" s="36">
        <v>120</v>
      </c>
      <c r="I25" s="36">
        <v>445710.21973883116</v>
      </c>
      <c r="J25" s="57">
        <v>924</v>
      </c>
      <c r="K25" s="37">
        <v>4011642.5231872019</v>
      </c>
      <c r="L25" s="37">
        <v>0</v>
      </c>
      <c r="M25" s="37">
        <v>0</v>
      </c>
      <c r="N25" s="58">
        <v>924</v>
      </c>
      <c r="O25" s="42">
        <v>4011642.5231872019</v>
      </c>
      <c r="P25" s="36">
        <v>3248</v>
      </c>
      <c r="Q25" s="36">
        <v>16643395.264324643</v>
      </c>
      <c r="R25" s="57">
        <v>0</v>
      </c>
      <c r="S25" s="37">
        <v>0</v>
      </c>
      <c r="T25" s="37">
        <v>120</v>
      </c>
      <c r="U25" s="37">
        <v>32538.617831229156</v>
      </c>
      <c r="V25" s="37">
        <v>141</v>
      </c>
      <c r="W25" s="37">
        <v>590774.34302784526</v>
      </c>
      <c r="X25" s="58">
        <v>261</v>
      </c>
      <c r="Y25" s="42">
        <v>623312.96085907437</v>
      </c>
    </row>
    <row r="26" spans="2:25" x14ac:dyDescent="0.35">
      <c r="B26" s="128"/>
      <c r="C26" s="6" t="s">
        <v>32</v>
      </c>
      <c r="D26" s="36">
        <v>1809</v>
      </c>
      <c r="E26" s="36">
        <v>32991481.96304838</v>
      </c>
      <c r="F26" s="57">
        <v>0</v>
      </c>
      <c r="G26" s="35">
        <v>0</v>
      </c>
      <c r="H26" s="36">
        <v>80</v>
      </c>
      <c r="I26" s="36">
        <v>2340348.3282685224</v>
      </c>
      <c r="J26" s="57">
        <v>227</v>
      </c>
      <c r="K26" s="37">
        <v>3270384.3731759372</v>
      </c>
      <c r="L26" s="37">
        <v>0</v>
      </c>
      <c r="M26" s="37">
        <v>0</v>
      </c>
      <c r="N26" s="58">
        <v>227</v>
      </c>
      <c r="O26" s="42">
        <v>3270384.3731759372</v>
      </c>
      <c r="P26" s="36">
        <v>1393</v>
      </c>
      <c r="Q26" s="36">
        <v>25023787.932680152</v>
      </c>
      <c r="R26" s="57">
        <v>0</v>
      </c>
      <c r="S26" s="37">
        <v>0</v>
      </c>
      <c r="T26" s="37">
        <v>19</v>
      </c>
      <c r="U26" s="37">
        <v>227701.50499687856</v>
      </c>
      <c r="V26" s="37">
        <v>90</v>
      </c>
      <c r="W26" s="37">
        <v>2129259.8239268879</v>
      </c>
      <c r="X26" s="58">
        <v>109</v>
      </c>
      <c r="Y26" s="42">
        <v>2356961.3289237665</v>
      </c>
    </row>
    <row r="27" spans="2:25" x14ac:dyDescent="0.35">
      <c r="B27" s="128"/>
      <c r="C27" s="6" t="s">
        <v>33</v>
      </c>
      <c r="D27" s="36">
        <v>209</v>
      </c>
      <c r="E27" s="36">
        <v>10580065.415237082</v>
      </c>
      <c r="F27" s="57">
        <v>0</v>
      </c>
      <c r="G27" s="35">
        <v>0</v>
      </c>
      <c r="H27" s="36">
        <v>10</v>
      </c>
      <c r="I27" s="36">
        <v>551952.57483279239</v>
      </c>
      <c r="J27" s="57">
        <v>13</v>
      </c>
      <c r="K27" s="37">
        <v>671812.57665578031</v>
      </c>
      <c r="L27" s="37">
        <v>0</v>
      </c>
      <c r="M27" s="37">
        <v>0</v>
      </c>
      <c r="N27" s="58">
        <v>13</v>
      </c>
      <c r="O27" s="42">
        <v>671812.57665578031</v>
      </c>
      <c r="P27" s="36">
        <v>164</v>
      </c>
      <c r="Q27" s="36">
        <v>7783047.9673857149</v>
      </c>
      <c r="R27" s="57">
        <v>0</v>
      </c>
      <c r="S27" s="37">
        <v>0</v>
      </c>
      <c r="T27" s="37">
        <v>9</v>
      </c>
      <c r="U27" s="37">
        <v>921262.40190691408</v>
      </c>
      <c r="V27" s="37">
        <v>13</v>
      </c>
      <c r="W27" s="37">
        <v>651989.89445588109</v>
      </c>
      <c r="X27" s="58">
        <v>22</v>
      </c>
      <c r="Y27" s="42">
        <v>1573252.2963627952</v>
      </c>
    </row>
    <row r="28" spans="2:25" x14ac:dyDescent="0.35">
      <c r="B28" s="129" t="s">
        <v>24</v>
      </c>
      <c r="C28" s="16" t="s">
        <v>31</v>
      </c>
      <c r="D28" s="39">
        <v>339</v>
      </c>
      <c r="E28" s="39">
        <v>292482.74356235907</v>
      </c>
      <c r="F28" s="59">
        <v>1</v>
      </c>
      <c r="G28" s="38">
        <v>206.37598609025852</v>
      </c>
      <c r="H28" s="39">
        <v>21</v>
      </c>
      <c r="I28" s="39">
        <v>16894.041409341608</v>
      </c>
      <c r="J28" s="59">
        <v>44</v>
      </c>
      <c r="K28" s="39">
        <v>30683.294139093974</v>
      </c>
      <c r="L28" s="39">
        <v>0</v>
      </c>
      <c r="M28" s="39">
        <v>0</v>
      </c>
      <c r="N28" s="60">
        <v>44</v>
      </c>
      <c r="O28" s="43">
        <v>30683.294139093974</v>
      </c>
      <c r="P28" s="39">
        <v>231</v>
      </c>
      <c r="Q28" s="39">
        <v>206516.61973332783</v>
      </c>
      <c r="R28" s="59">
        <v>0</v>
      </c>
      <c r="S28" s="39">
        <v>0</v>
      </c>
      <c r="T28" s="39">
        <v>0</v>
      </c>
      <c r="U28" s="39">
        <v>0</v>
      </c>
      <c r="V28" s="39">
        <v>42</v>
      </c>
      <c r="W28" s="39">
        <v>38182.412294505411</v>
      </c>
      <c r="X28" s="60">
        <v>42</v>
      </c>
      <c r="Y28" s="43">
        <v>38182.412294505411</v>
      </c>
    </row>
    <row r="29" spans="2:25" x14ac:dyDescent="0.35">
      <c r="B29" s="130"/>
      <c r="C29" s="33" t="s">
        <v>1</v>
      </c>
      <c r="D29" s="37">
        <v>179</v>
      </c>
      <c r="E29" s="37">
        <v>737526.72139069892</v>
      </c>
      <c r="F29" s="57">
        <v>3</v>
      </c>
      <c r="G29" s="35">
        <v>22357.398493111341</v>
      </c>
      <c r="H29" s="37">
        <v>8</v>
      </c>
      <c r="I29" s="37">
        <v>40587.277264417513</v>
      </c>
      <c r="J29" s="57">
        <v>13</v>
      </c>
      <c r="K29" s="37">
        <v>69764.679781860585</v>
      </c>
      <c r="L29" s="37">
        <v>0</v>
      </c>
      <c r="M29" s="37">
        <v>0</v>
      </c>
      <c r="N29" s="58">
        <v>13</v>
      </c>
      <c r="O29" s="42">
        <v>69764.679781860585</v>
      </c>
      <c r="P29" s="37">
        <v>143</v>
      </c>
      <c r="Q29" s="37">
        <v>553808.10128933389</v>
      </c>
      <c r="R29" s="57">
        <v>0</v>
      </c>
      <c r="S29" s="37">
        <v>0</v>
      </c>
      <c r="T29" s="37">
        <v>0</v>
      </c>
      <c r="U29" s="37">
        <v>0</v>
      </c>
      <c r="V29" s="37">
        <v>12</v>
      </c>
      <c r="W29" s="37">
        <v>51009.264561975564</v>
      </c>
      <c r="X29" s="58">
        <v>12</v>
      </c>
      <c r="Y29" s="42">
        <v>51009.264561975564</v>
      </c>
    </row>
    <row r="30" spans="2:25" x14ac:dyDescent="0.35">
      <c r="B30" s="130"/>
      <c r="C30" s="33" t="s">
        <v>32</v>
      </c>
      <c r="D30" s="37">
        <v>150</v>
      </c>
      <c r="E30" s="37">
        <v>1604862.3489370777</v>
      </c>
      <c r="F30" s="57">
        <v>1</v>
      </c>
      <c r="G30" s="35">
        <v>12038.599188598415</v>
      </c>
      <c r="H30" s="37">
        <v>7</v>
      </c>
      <c r="I30" s="37">
        <v>100608.29321900103</v>
      </c>
      <c r="J30" s="57">
        <v>26</v>
      </c>
      <c r="K30" s="37">
        <v>267394.48597761162</v>
      </c>
      <c r="L30" s="37">
        <v>0</v>
      </c>
      <c r="M30" s="37">
        <v>0</v>
      </c>
      <c r="N30" s="58">
        <v>26</v>
      </c>
      <c r="O30" s="42">
        <v>267394.48597761162</v>
      </c>
      <c r="P30" s="37">
        <v>109</v>
      </c>
      <c r="Q30" s="37">
        <v>1196272.2924760475</v>
      </c>
      <c r="R30" s="57">
        <v>0</v>
      </c>
      <c r="S30" s="37">
        <v>0</v>
      </c>
      <c r="T30" s="37">
        <v>0</v>
      </c>
      <c r="U30" s="37">
        <v>0</v>
      </c>
      <c r="V30" s="37">
        <v>7</v>
      </c>
      <c r="W30" s="37">
        <v>28548.678075819098</v>
      </c>
      <c r="X30" s="58">
        <v>7</v>
      </c>
      <c r="Y30" s="42">
        <v>28548.678075819098</v>
      </c>
    </row>
    <row r="31" spans="2:25" x14ac:dyDescent="0.35">
      <c r="B31" s="131"/>
      <c r="C31" s="17" t="s">
        <v>33</v>
      </c>
      <c r="D31" s="41">
        <v>28</v>
      </c>
      <c r="E31" s="41">
        <v>638865.27603648033</v>
      </c>
      <c r="F31" s="61">
        <v>0</v>
      </c>
      <c r="G31" s="40">
        <v>0</v>
      </c>
      <c r="H31" s="41">
        <v>2</v>
      </c>
      <c r="I31" s="41">
        <v>37835.597449880734</v>
      </c>
      <c r="J31" s="61">
        <v>7</v>
      </c>
      <c r="K31" s="41">
        <v>150310.50986907163</v>
      </c>
      <c r="L31" s="41">
        <v>0</v>
      </c>
      <c r="M31" s="41">
        <v>0</v>
      </c>
      <c r="N31" s="62">
        <v>7</v>
      </c>
      <c r="O31" s="44">
        <v>150310.50986907163</v>
      </c>
      <c r="P31" s="41">
        <v>17</v>
      </c>
      <c r="Q31" s="41">
        <v>424922.17045624572</v>
      </c>
      <c r="R31" s="61">
        <v>0</v>
      </c>
      <c r="S31" s="41">
        <v>0</v>
      </c>
      <c r="T31" s="41">
        <v>0</v>
      </c>
      <c r="U31" s="41">
        <v>0</v>
      </c>
      <c r="V31" s="41">
        <v>2</v>
      </c>
      <c r="W31" s="41">
        <v>25796.998261282315</v>
      </c>
      <c r="X31" s="62">
        <v>2</v>
      </c>
      <c r="Y31" s="44">
        <v>25796.998261282315</v>
      </c>
    </row>
    <row r="32" spans="2:25" x14ac:dyDescent="0.35">
      <c r="B32" s="128" t="s">
        <v>25</v>
      </c>
      <c r="C32" s="6" t="s">
        <v>31</v>
      </c>
      <c r="D32" s="36">
        <v>48890</v>
      </c>
      <c r="E32" s="36">
        <v>30919605.350400627</v>
      </c>
      <c r="F32" s="57">
        <v>0</v>
      </c>
      <c r="G32" s="35">
        <v>0</v>
      </c>
      <c r="H32" s="36">
        <v>0</v>
      </c>
      <c r="I32" s="36">
        <v>0</v>
      </c>
      <c r="J32" s="57">
        <v>9839</v>
      </c>
      <c r="K32" s="37">
        <v>5509607.7592555331</v>
      </c>
      <c r="L32" s="37">
        <v>629</v>
      </c>
      <c r="M32" s="37">
        <v>439260.90757279482</v>
      </c>
      <c r="N32" s="58">
        <v>10468</v>
      </c>
      <c r="O32" s="42">
        <v>5948868.6668283278</v>
      </c>
      <c r="P32" s="36">
        <v>29822</v>
      </c>
      <c r="Q32" s="36">
        <v>21957555.283345629</v>
      </c>
      <c r="R32" s="57">
        <v>0</v>
      </c>
      <c r="S32" s="37">
        <v>0</v>
      </c>
      <c r="T32" s="37">
        <v>1979</v>
      </c>
      <c r="U32" s="37">
        <v>0</v>
      </c>
      <c r="V32" s="37">
        <v>6621</v>
      </c>
      <c r="W32" s="37">
        <v>3013181.4002266694</v>
      </c>
      <c r="X32" s="58">
        <v>8600</v>
      </c>
      <c r="Y32" s="42">
        <v>3013181.4002266694</v>
      </c>
    </row>
    <row r="33" spans="2:25" x14ac:dyDescent="0.35">
      <c r="B33" s="128"/>
      <c r="C33" s="6" t="s">
        <v>1</v>
      </c>
      <c r="D33" s="36">
        <v>8132</v>
      </c>
      <c r="E33" s="36">
        <v>32006327.716879662</v>
      </c>
      <c r="F33" s="57">
        <v>0</v>
      </c>
      <c r="G33" s="35">
        <v>0</v>
      </c>
      <c r="H33" s="36">
        <v>0</v>
      </c>
      <c r="I33" s="36">
        <v>0</v>
      </c>
      <c r="J33" s="57">
        <v>1254</v>
      </c>
      <c r="K33" s="37">
        <v>5511745.4764963547</v>
      </c>
      <c r="L33" s="37">
        <v>177</v>
      </c>
      <c r="M33" s="37">
        <v>744088.8586204109</v>
      </c>
      <c r="N33" s="58">
        <v>1431</v>
      </c>
      <c r="O33" s="42">
        <v>6255834.3351167655</v>
      </c>
      <c r="P33" s="36">
        <v>5177</v>
      </c>
      <c r="Q33" s="36">
        <v>22359661.478511959</v>
      </c>
      <c r="R33" s="57">
        <v>0</v>
      </c>
      <c r="S33" s="37">
        <v>0</v>
      </c>
      <c r="T33" s="37">
        <v>599</v>
      </c>
      <c r="U33" s="37">
        <v>0</v>
      </c>
      <c r="V33" s="37">
        <v>925</v>
      </c>
      <c r="W33" s="37">
        <v>3390831.9032509374</v>
      </c>
      <c r="X33" s="58">
        <v>1524</v>
      </c>
      <c r="Y33" s="42">
        <v>3390831.9032509374</v>
      </c>
    </row>
    <row r="34" spans="2:25" x14ac:dyDescent="0.35">
      <c r="B34" s="128"/>
      <c r="C34" s="6" t="s">
        <v>32</v>
      </c>
      <c r="D34" s="36">
        <v>2338</v>
      </c>
      <c r="E34" s="36">
        <v>28958571.058141273</v>
      </c>
      <c r="F34" s="57">
        <v>0</v>
      </c>
      <c r="G34" s="35">
        <v>0</v>
      </c>
      <c r="H34" s="36">
        <v>0</v>
      </c>
      <c r="I34" s="36">
        <v>0</v>
      </c>
      <c r="J34" s="57">
        <v>173</v>
      </c>
      <c r="K34" s="37">
        <v>1868381.3415470975</v>
      </c>
      <c r="L34" s="37">
        <v>37</v>
      </c>
      <c r="M34" s="37">
        <v>584050.9542309657</v>
      </c>
      <c r="N34" s="58">
        <v>210</v>
      </c>
      <c r="O34" s="42">
        <v>2452432.2957780631</v>
      </c>
      <c r="P34" s="36">
        <v>1680</v>
      </c>
      <c r="Q34" s="36">
        <v>22626428.001988087</v>
      </c>
      <c r="R34" s="57">
        <v>0</v>
      </c>
      <c r="S34" s="37">
        <v>0</v>
      </c>
      <c r="T34" s="37">
        <v>223</v>
      </c>
      <c r="U34" s="37">
        <v>0</v>
      </c>
      <c r="V34" s="37">
        <v>225</v>
      </c>
      <c r="W34" s="37">
        <v>3879710.7603751225</v>
      </c>
      <c r="X34" s="58">
        <v>448</v>
      </c>
      <c r="Y34" s="42">
        <v>3879710.7603751225</v>
      </c>
    </row>
    <row r="35" spans="2:25" x14ac:dyDescent="0.35">
      <c r="B35" s="128"/>
      <c r="C35" s="6" t="s">
        <v>33</v>
      </c>
      <c r="D35" s="36">
        <v>366</v>
      </c>
      <c r="E35" s="36">
        <v>5709747.8402581075</v>
      </c>
      <c r="F35" s="57">
        <v>0</v>
      </c>
      <c r="G35" s="35">
        <v>0</v>
      </c>
      <c r="H35" s="36">
        <v>0</v>
      </c>
      <c r="I35" s="36">
        <v>0</v>
      </c>
      <c r="J35" s="57">
        <v>2</v>
      </c>
      <c r="K35" s="37">
        <v>119190.62777855169</v>
      </c>
      <c r="L35" s="37">
        <v>1</v>
      </c>
      <c r="M35" s="37">
        <v>68791.995363419512</v>
      </c>
      <c r="N35" s="58">
        <v>3</v>
      </c>
      <c r="O35" s="42">
        <v>187982.62314197118</v>
      </c>
      <c r="P35" s="36">
        <v>152</v>
      </c>
      <c r="Q35" s="36">
        <v>4321640.8657816574</v>
      </c>
      <c r="R35" s="57">
        <v>0</v>
      </c>
      <c r="S35" s="37">
        <v>0</v>
      </c>
      <c r="T35" s="37">
        <v>191</v>
      </c>
      <c r="U35" s="37">
        <v>0</v>
      </c>
      <c r="V35" s="37">
        <v>20</v>
      </c>
      <c r="W35" s="37">
        <v>1200124.3513344787</v>
      </c>
      <c r="X35" s="58">
        <v>211</v>
      </c>
      <c r="Y35" s="42">
        <v>1200124.3513344787</v>
      </c>
    </row>
    <row r="36" spans="2:25" x14ac:dyDescent="0.35">
      <c r="B36" s="129" t="s">
        <v>26</v>
      </c>
      <c r="C36" s="16" t="s">
        <v>31</v>
      </c>
      <c r="D36" s="39">
        <v>11607</v>
      </c>
      <c r="E36" s="39">
        <v>9650264.4740250017</v>
      </c>
      <c r="F36" s="59">
        <v>0</v>
      </c>
      <c r="G36" s="38">
        <v>0</v>
      </c>
      <c r="H36" s="39">
        <v>118</v>
      </c>
      <c r="I36" s="39">
        <v>90152.018374341962</v>
      </c>
      <c r="J36" s="59">
        <v>1542</v>
      </c>
      <c r="K36" s="39">
        <v>1003678.2589777852</v>
      </c>
      <c r="L36" s="39">
        <v>0</v>
      </c>
      <c r="M36" s="39">
        <v>0</v>
      </c>
      <c r="N36" s="60">
        <v>1542</v>
      </c>
      <c r="O36" s="43">
        <v>1003678.2589777852</v>
      </c>
      <c r="P36" s="39">
        <v>7018</v>
      </c>
      <c r="Q36" s="39">
        <v>5558848.7636186648</v>
      </c>
      <c r="R36" s="59">
        <v>0</v>
      </c>
      <c r="S36" s="39">
        <v>0</v>
      </c>
      <c r="T36" s="39">
        <v>515</v>
      </c>
      <c r="U36" s="39">
        <v>520801.63484176976</v>
      </c>
      <c r="V36" s="39">
        <v>2414</v>
      </c>
      <c r="W36" s="39">
        <v>2476783.7982124398</v>
      </c>
      <c r="X36" s="60">
        <v>2929</v>
      </c>
      <c r="Y36" s="43">
        <v>2997585.4330542097</v>
      </c>
    </row>
    <row r="37" spans="2:25" x14ac:dyDescent="0.35">
      <c r="B37" s="130"/>
      <c r="C37" s="33" t="s">
        <v>1</v>
      </c>
      <c r="D37" s="37">
        <v>2982</v>
      </c>
      <c r="E37" s="37">
        <v>10974154.380313106</v>
      </c>
      <c r="F37" s="57">
        <v>0</v>
      </c>
      <c r="G37" s="35">
        <v>0</v>
      </c>
      <c r="H37" s="37">
        <v>27</v>
      </c>
      <c r="I37" s="37">
        <v>109218.3337202883</v>
      </c>
      <c r="J37" s="57">
        <v>352</v>
      </c>
      <c r="K37" s="37">
        <v>1228847.0867449862</v>
      </c>
      <c r="L37" s="37">
        <v>0</v>
      </c>
      <c r="M37" s="37">
        <v>0</v>
      </c>
      <c r="N37" s="58">
        <v>352</v>
      </c>
      <c r="O37" s="42">
        <v>1228847.0867449862</v>
      </c>
      <c r="P37" s="37">
        <v>2144</v>
      </c>
      <c r="Q37" s="37">
        <v>7610029.5371502573</v>
      </c>
      <c r="R37" s="57">
        <v>0</v>
      </c>
      <c r="S37" s="37">
        <v>0</v>
      </c>
      <c r="T37" s="37">
        <v>86</v>
      </c>
      <c r="U37" s="37">
        <v>387152.13931066979</v>
      </c>
      <c r="V37" s="37">
        <v>373</v>
      </c>
      <c r="W37" s="37">
        <v>1638907.283386905</v>
      </c>
      <c r="X37" s="58">
        <v>459</v>
      </c>
      <c r="Y37" s="42">
        <v>2026059.4226975748</v>
      </c>
    </row>
    <row r="38" spans="2:25" x14ac:dyDescent="0.35">
      <c r="B38" s="130"/>
      <c r="C38" s="33" t="s">
        <v>32</v>
      </c>
      <c r="D38" s="37">
        <v>1347</v>
      </c>
      <c r="E38" s="37">
        <v>17143940.032297842</v>
      </c>
      <c r="F38" s="57">
        <v>0</v>
      </c>
      <c r="G38" s="35">
        <v>0</v>
      </c>
      <c r="H38" s="37">
        <v>12</v>
      </c>
      <c r="I38" s="37">
        <v>88604.090028084334</v>
      </c>
      <c r="J38" s="57">
        <v>164</v>
      </c>
      <c r="K38" s="37">
        <v>2175777.4143152703</v>
      </c>
      <c r="L38" s="37">
        <v>0</v>
      </c>
      <c r="M38" s="37">
        <v>0</v>
      </c>
      <c r="N38" s="58">
        <v>164</v>
      </c>
      <c r="O38" s="42">
        <v>2175777.4143152703</v>
      </c>
      <c r="P38" s="37">
        <v>1002</v>
      </c>
      <c r="Q38" s="37">
        <v>11774805.269707616</v>
      </c>
      <c r="R38" s="57">
        <v>0</v>
      </c>
      <c r="S38" s="37">
        <v>0</v>
      </c>
      <c r="T38" s="37">
        <v>14</v>
      </c>
      <c r="U38" s="37">
        <v>196871.63874571555</v>
      </c>
      <c r="V38" s="37">
        <v>155</v>
      </c>
      <c r="W38" s="37">
        <v>2907881.6195011549</v>
      </c>
      <c r="X38" s="58">
        <v>169</v>
      </c>
      <c r="Y38" s="42">
        <v>3104753.2582468702</v>
      </c>
    </row>
    <row r="39" spans="2:25" x14ac:dyDescent="0.35">
      <c r="B39" s="131"/>
      <c r="C39" s="17" t="s">
        <v>33</v>
      </c>
      <c r="D39" s="41">
        <v>95</v>
      </c>
      <c r="E39" s="41">
        <v>4083328.9100080314</v>
      </c>
      <c r="F39" s="61">
        <v>0</v>
      </c>
      <c r="G39" s="40">
        <v>0</v>
      </c>
      <c r="H39" s="41">
        <v>0</v>
      </c>
      <c r="I39" s="41">
        <v>0</v>
      </c>
      <c r="J39" s="61">
        <v>11</v>
      </c>
      <c r="K39" s="41">
        <v>233761.4775144764</v>
      </c>
      <c r="L39" s="41">
        <v>0</v>
      </c>
      <c r="M39" s="41">
        <v>0</v>
      </c>
      <c r="N39" s="62">
        <v>11</v>
      </c>
      <c r="O39" s="44">
        <v>233761.4775144764</v>
      </c>
      <c r="P39" s="41">
        <v>61</v>
      </c>
      <c r="Q39" s="41">
        <v>2666951.2591514848</v>
      </c>
      <c r="R39" s="61">
        <v>0</v>
      </c>
      <c r="S39" s="41">
        <v>0</v>
      </c>
      <c r="T39" s="41">
        <v>1</v>
      </c>
      <c r="U39" s="41">
        <v>20637.598609025852</v>
      </c>
      <c r="V39" s="41">
        <v>22</v>
      </c>
      <c r="W39" s="41">
        <v>1161978.574733044</v>
      </c>
      <c r="X39" s="62">
        <v>23</v>
      </c>
      <c r="Y39" s="44">
        <v>1182616.1733420698</v>
      </c>
    </row>
    <row r="40" spans="2:25" x14ac:dyDescent="0.35">
      <c r="B40" s="128" t="s">
        <v>27</v>
      </c>
      <c r="C40" s="6" t="s">
        <v>31</v>
      </c>
      <c r="D40" s="36">
        <v>603</v>
      </c>
      <c r="E40" s="36">
        <v>839900.39624189329</v>
      </c>
      <c r="F40" s="57">
        <v>1</v>
      </c>
      <c r="G40" s="35">
        <v>343.95997681709753</v>
      </c>
      <c r="H40" s="36">
        <v>14</v>
      </c>
      <c r="I40" s="36">
        <v>23910.342738918898</v>
      </c>
      <c r="J40" s="57">
        <v>36</v>
      </c>
      <c r="K40" s="37">
        <v>18259.549997162329</v>
      </c>
      <c r="L40" s="37">
        <v>50</v>
      </c>
      <c r="M40" s="37">
        <v>61747.163860813154</v>
      </c>
      <c r="N40" s="58">
        <v>86</v>
      </c>
      <c r="O40" s="42">
        <v>80006.713857975483</v>
      </c>
      <c r="P40" s="36">
        <v>125</v>
      </c>
      <c r="Q40" s="36">
        <v>91447.008459695629</v>
      </c>
      <c r="R40" s="57">
        <v>43</v>
      </c>
      <c r="S40" s="37">
        <v>109233.72527572692</v>
      </c>
      <c r="T40" s="37">
        <v>22</v>
      </c>
      <c r="U40" s="37">
        <v>49196.540416157171</v>
      </c>
      <c r="V40" s="37">
        <v>312</v>
      </c>
      <c r="W40" s="37">
        <v>485762.10551660205</v>
      </c>
      <c r="X40" s="58">
        <v>377</v>
      </c>
      <c r="Y40" s="42">
        <v>644192.37120848615</v>
      </c>
    </row>
    <row r="41" spans="2:25" x14ac:dyDescent="0.35">
      <c r="B41" s="128"/>
      <c r="C41" s="6" t="s">
        <v>1</v>
      </c>
      <c r="D41" s="36">
        <v>470</v>
      </c>
      <c r="E41" s="36">
        <v>1648242.3212139034</v>
      </c>
      <c r="F41" s="57">
        <v>1</v>
      </c>
      <c r="G41" s="35">
        <v>5159.399652256463</v>
      </c>
      <c r="H41" s="36">
        <v>4</v>
      </c>
      <c r="I41" s="36">
        <v>4987.4196638479143</v>
      </c>
      <c r="J41" s="57">
        <v>13</v>
      </c>
      <c r="K41" s="37">
        <v>40385.781795230308</v>
      </c>
      <c r="L41" s="37">
        <v>61</v>
      </c>
      <c r="M41" s="37">
        <v>229143.11146195026</v>
      </c>
      <c r="N41" s="58">
        <v>74</v>
      </c>
      <c r="O41" s="42">
        <v>269528.89325718058</v>
      </c>
      <c r="P41" s="36">
        <v>163</v>
      </c>
      <c r="Q41" s="36">
        <v>490888.35406552092</v>
      </c>
      <c r="R41" s="57">
        <v>24</v>
      </c>
      <c r="S41" s="37">
        <v>101067.77167248819</v>
      </c>
      <c r="T41" s="37">
        <v>14</v>
      </c>
      <c r="U41" s="37">
        <v>73550.57246978741</v>
      </c>
      <c r="V41" s="37">
        <v>190</v>
      </c>
      <c r="W41" s="37">
        <v>703059.91043282195</v>
      </c>
      <c r="X41" s="58">
        <v>228</v>
      </c>
      <c r="Y41" s="42">
        <v>877678.25457509758</v>
      </c>
    </row>
    <row r="42" spans="2:25" x14ac:dyDescent="0.35">
      <c r="B42" s="128"/>
      <c r="C42" s="6" t="s">
        <v>32</v>
      </c>
      <c r="D42" s="36">
        <v>346</v>
      </c>
      <c r="E42" s="36">
        <v>3563118.4455416766</v>
      </c>
      <c r="F42" s="57">
        <v>0</v>
      </c>
      <c r="G42" s="35">
        <v>0</v>
      </c>
      <c r="H42" s="36">
        <v>2</v>
      </c>
      <c r="I42" s="36">
        <v>37835.597449880734</v>
      </c>
      <c r="J42" s="57">
        <v>3</v>
      </c>
      <c r="K42" s="37">
        <v>216792.31772270976</v>
      </c>
      <c r="L42" s="37">
        <v>41</v>
      </c>
      <c r="M42" s="37">
        <v>482853.22904466832</v>
      </c>
      <c r="N42" s="58">
        <v>44</v>
      </c>
      <c r="O42" s="42">
        <v>699645.54676737811</v>
      </c>
      <c r="P42" s="36">
        <v>153</v>
      </c>
      <c r="Q42" s="36">
        <v>1083456.0243042118</v>
      </c>
      <c r="R42" s="57">
        <v>34</v>
      </c>
      <c r="S42" s="37">
        <v>355316.63259743096</v>
      </c>
      <c r="T42" s="37">
        <v>11</v>
      </c>
      <c r="U42" s="37">
        <v>149243.38150492808</v>
      </c>
      <c r="V42" s="37">
        <v>102</v>
      </c>
      <c r="W42" s="37">
        <v>1237621.2629178469</v>
      </c>
      <c r="X42" s="58">
        <v>147</v>
      </c>
      <c r="Y42" s="42">
        <v>1742181.2770202057</v>
      </c>
    </row>
    <row r="43" spans="2:25" x14ac:dyDescent="0.35">
      <c r="B43" s="128"/>
      <c r="C43" s="6" t="s">
        <v>33</v>
      </c>
      <c r="D43" s="36">
        <v>37</v>
      </c>
      <c r="E43" s="36">
        <v>893961.16065854568</v>
      </c>
      <c r="F43" s="57">
        <v>0</v>
      </c>
      <c r="G43" s="35">
        <v>0</v>
      </c>
      <c r="H43" s="36">
        <v>0</v>
      </c>
      <c r="I43" s="36">
        <v>0</v>
      </c>
      <c r="J43" s="57">
        <v>0</v>
      </c>
      <c r="K43" s="37">
        <v>0</v>
      </c>
      <c r="L43" s="37">
        <v>3</v>
      </c>
      <c r="M43" s="37">
        <v>33078.028696580863</v>
      </c>
      <c r="N43" s="58">
        <v>3</v>
      </c>
      <c r="O43" s="42">
        <v>33078.028696580863</v>
      </c>
      <c r="P43" s="36">
        <v>16</v>
      </c>
      <c r="Q43" s="36">
        <v>247509.0250970397</v>
      </c>
      <c r="R43" s="57">
        <v>9</v>
      </c>
      <c r="S43" s="37">
        <v>389910.444963824</v>
      </c>
      <c r="T43" s="37">
        <v>0</v>
      </c>
      <c r="U43" s="37">
        <v>0</v>
      </c>
      <c r="V43" s="37">
        <v>9</v>
      </c>
      <c r="W43" s="37">
        <v>223463.66190110118</v>
      </c>
      <c r="X43" s="58">
        <v>18</v>
      </c>
      <c r="Y43" s="42">
        <v>613374.10686492512</v>
      </c>
    </row>
    <row r="44" spans="2:25" x14ac:dyDescent="0.35">
      <c r="B44" s="129" t="s">
        <v>28</v>
      </c>
      <c r="C44" s="16" t="s">
        <v>31</v>
      </c>
      <c r="D44" s="39">
        <v>71</v>
      </c>
      <c r="E44" s="39">
        <v>831832.80793446873</v>
      </c>
      <c r="F44" s="59">
        <v>2</v>
      </c>
      <c r="G44" s="38">
        <v>41275.197218051704</v>
      </c>
      <c r="H44" s="39">
        <v>4</v>
      </c>
      <c r="I44" s="39">
        <v>125545.3915382406</v>
      </c>
      <c r="J44" s="59">
        <v>6</v>
      </c>
      <c r="K44" s="39">
        <v>45609.092925947138</v>
      </c>
      <c r="L44" s="39">
        <v>2</v>
      </c>
      <c r="M44" s="39">
        <v>12038.599188598415</v>
      </c>
      <c r="N44" s="60">
        <v>8</v>
      </c>
      <c r="O44" s="43">
        <v>57647.692114545549</v>
      </c>
      <c r="P44" s="39">
        <v>46</v>
      </c>
      <c r="Q44" s="39">
        <v>427198.29120683513</v>
      </c>
      <c r="R44" s="59">
        <v>1</v>
      </c>
      <c r="S44" s="39">
        <v>17197.998840854878</v>
      </c>
      <c r="T44" s="39">
        <v>0</v>
      </c>
      <c r="U44" s="39">
        <v>0</v>
      </c>
      <c r="V44" s="39">
        <v>10</v>
      </c>
      <c r="W44" s="39">
        <v>162968.23701594083</v>
      </c>
      <c r="X44" s="60">
        <v>11</v>
      </c>
      <c r="Y44" s="43">
        <v>180166.23585679568</v>
      </c>
    </row>
    <row r="45" spans="2:25" x14ac:dyDescent="0.35">
      <c r="B45" s="130"/>
      <c r="C45" s="33" t="s">
        <v>1</v>
      </c>
      <c r="D45" s="36">
        <v>18</v>
      </c>
      <c r="E45" s="36">
        <v>113644.37634036902</v>
      </c>
      <c r="F45" s="57">
        <v>0</v>
      </c>
      <c r="G45" s="35">
        <v>0</v>
      </c>
      <c r="H45" s="36">
        <v>0</v>
      </c>
      <c r="I45" s="36">
        <v>0</v>
      </c>
      <c r="J45" s="57">
        <v>1</v>
      </c>
      <c r="K45" s="36">
        <v>13758.399072683902</v>
      </c>
      <c r="L45" s="36">
        <v>1</v>
      </c>
      <c r="M45" s="36">
        <v>5847.3196058906578</v>
      </c>
      <c r="N45" s="63">
        <v>2</v>
      </c>
      <c r="O45" s="42">
        <v>19605.718678574562</v>
      </c>
      <c r="P45" s="36">
        <v>14</v>
      </c>
      <c r="Q45" s="36">
        <v>85783.618218184129</v>
      </c>
      <c r="R45" s="57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8255.0394436103416</v>
      </c>
      <c r="X45" s="63">
        <v>2</v>
      </c>
      <c r="Y45" s="42">
        <v>8255.0394436103416</v>
      </c>
    </row>
    <row r="46" spans="2:25" x14ac:dyDescent="0.35">
      <c r="B46" s="130"/>
      <c r="C46" s="33" t="s">
        <v>32</v>
      </c>
      <c r="D46" s="36">
        <v>74</v>
      </c>
      <c r="E46" s="36">
        <v>653867.91592930246</v>
      </c>
      <c r="F46" s="57">
        <v>0</v>
      </c>
      <c r="G46" s="35">
        <v>0</v>
      </c>
      <c r="H46" s="36">
        <v>1</v>
      </c>
      <c r="I46" s="36">
        <v>51593.99652256463</v>
      </c>
      <c r="J46" s="57">
        <v>5</v>
      </c>
      <c r="K46" s="36">
        <v>47844.83277525827</v>
      </c>
      <c r="L46" s="36">
        <v>2</v>
      </c>
      <c r="M46" s="36">
        <v>12898.499130641158</v>
      </c>
      <c r="N46" s="63">
        <v>7</v>
      </c>
      <c r="O46" s="42">
        <v>60743.331905899424</v>
      </c>
      <c r="P46" s="36">
        <v>54</v>
      </c>
      <c r="Q46" s="36">
        <v>450209.21365589899</v>
      </c>
      <c r="R46" s="57">
        <v>2</v>
      </c>
      <c r="S46" s="36">
        <v>20637.598609025852</v>
      </c>
      <c r="T46" s="36">
        <v>0</v>
      </c>
      <c r="U46" s="36">
        <v>0</v>
      </c>
      <c r="V46" s="36">
        <v>10</v>
      </c>
      <c r="W46" s="36">
        <v>70683.775235913548</v>
      </c>
      <c r="X46" s="63">
        <v>12</v>
      </c>
      <c r="Y46" s="42">
        <v>91321.3738449394</v>
      </c>
    </row>
    <row r="47" spans="2:25" x14ac:dyDescent="0.35">
      <c r="B47" s="131"/>
      <c r="C47" s="17" t="s">
        <v>33</v>
      </c>
      <c r="D47" s="41">
        <v>16</v>
      </c>
      <c r="E47" s="41">
        <v>346785.50483865698</v>
      </c>
      <c r="F47" s="61">
        <v>0</v>
      </c>
      <c r="G47" s="40">
        <v>0</v>
      </c>
      <c r="H47" s="41">
        <v>1</v>
      </c>
      <c r="I47" s="41">
        <v>13758.399072683902</v>
      </c>
      <c r="J47" s="61">
        <v>2</v>
      </c>
      <c r="K47" s="41">
        <v>68172.867405148732</v>
      </c>
      <c r="L47" s="41">
        <v>0</v>
      </c>
      <c r="M47" s="41">
        <v>0</v>
      </c>
      <c r="N47" s="62">
        <v>2</v>
      </c>
      <c r="O47" s="44">
        <v>68172.867405148732</v>
      </c>
      <c r="P47" s="41">
        <v>9</v>
      </c>
      <c r="Q47" s="41">
        <v>117095.01722379583</v>
      </c>
      <c r="R47" s="61">
        <v>1</v>
      </c>
      <c r="S47" s="41">
        <v>8942.9593972445364</v>
      </c>
      <c r="T47" s="41">
        <v>0</v>
      </c>
      <c r="U47" s="41">
        <v>0</v>
      </c>
      <c r="V47" s="41">
        <v>3</v>
      </c>
      <c r="W47" s="41">
        <v>138816.26173978395</v>
      </c>
      <c r="X47" s="62">
        <v>4</v>
      </c>
      <c r="Y47" s="44">
        <v>147759.22113702848</v>
      </c>
    </row>
    <row r="48" spans="2:25" x14ac:dyDescent="0.35">
      <c r="B48" s="128" t="s">
        <v>0</v>
      </c>
      <c r="C48" s="6" t="s">
        <v>31</v>
      </c>
      <c r="D48" s="36">
        <v>360</v>
      </c>
      <c r="E48" s="36">
        <v>114655.62785594267</v>
      </c>
      <c r="F48" s="57">
        <v>13</v>
      </c>
      <c r="G48" s="35">
        <v>4468.0400988540969</v>
      </c>
      <c r="H48" s="36">
        <v>1</v>
      </c>
      <c r="I48" s="36">
        <v>1719.7998840854877</v>
      </c>
      <c r="J48" s="57">
        <v>11</v>
      </c>
      <c r="K48" s="37">
        <v>3360.4889735030429</v>
      </c>
      <c r="L48" s="37">
        <v>22</v>
      </c>
      <c r="M48" s="37">
        <v>17641.707210948935</v>
      </c>
      <c r="N48" s="58">
        <v>33</v>
      </c>
      <c r="O48" s="42">
        <v>21002.196184451976</v>
      </c>
      <c r="P48" s="36">
        <v>291</v>
      </c>
      <c r="Q48" s="36">
        <v>69813.565678297673</v>
      </c>
      <c r="R48" s="57">
        <v>3</v>
      </c>
      <c r="S48" s="37">
        <v>1461.8299014726645</v>
      </c>
      <c r="T48" s="37">
        <v>9</v>
      </c>
      <c r="U48" s="37">
        <v>11907.894397407917</v>
      </c>
      <c r="V48" s="37">
        <v>10</v>
      </c>
      <c r="W48" s="37">
        <v>4282.3017113728647</v>
      </c>
      <c r="X48" s="58">
        <v>22</v>
      </c>
      <c r="Y48" s="42">
        <v>17652.026010253445</v>
      </c>
    </row>
    <row r="49" spans="2:25" x14ac:dyDescent="0.35">
      <c r="B49" s="128"/>
      <c r="C49" s="6" t="s">
        <v>1</v>
      </c>
      <c r="D49" s="36">
        <v>13</v>
      </c>
      <c r="E49" s="36">
        <v>39921.913518143025</v>
      </c>
      <c r="F49" s="57">
        <v>0</v>
      </c>
      <c r="G49" s="35">
        <v>0</v>
      </c>
      <c r="H49" s="36">
        <v>0</v>
      </c>
      <c r="I49" s="36">
        <v>0</v>
      </c>
      <c r="J49" s="57">
        <v>0</v>
      </c>
      <c r="K49" s="37">
        <v>0</v>
      </c>
      <c r="L49" s="37">
        <v>4</v>
      </c>
      <c r="M49" s="37">
        <v>12726.51914223261</v>
      </c>
      <c r="N49" s="58">
        <v>4</v>
      </c>
      <c r="O49" s="42">
        <v>12726.51914223261</v>
      </c>
      <c r="P49" s="36">
        <v>6</v>
      </c>
      <c r="Q49" s="36">
        <v>12749.07534959232</v>
      </c>
      <c r="R49" s="57">
        <v>0</v>
      </c>
      <c r="S49" s="37">
        <v>0</v>
      </c>
      <c r="T49" s="37">
        <v>3</v>
      </c>
      <c r="U49" s="37">
        <v>14446.319026318097</v>
      </c>
      <c r="V49" s="37">
        <v>0</v>
      </c>
      <c r="W49" s="37">
        <v>0</v>
      </c>
      <c r="X49" s="58">
        <v>3</v>
      </c>
      <c r="Y49" s="42">
        <v>14446.319026318097</v>
      </c>
    </row>
    <row r="50" spans="2:25" x14ac:dyDescent="0.35">
      <c r="B50" s="55"/>
      <c r="C50" s="33" t="s">
        <v>32</v>
      </c>
      <c r="D50" s="36">
        <v>0</v>
      </c>
      <c r="E50" s="36">
        <v>0</v>
      </c>
      <c r="F50" s="57">
        <v>0</v>
      </c>
      <c r="G50" s="35">
        <v>0</v>
      </c>
      <c r="H50" s="36">
        <v>0</v>
      </c>
      <c r="I50" s="36">
        <v>0</v>
      </c>
      <c r="J50" s="57">
        <v>0</v>
      </c>
      <c r="K50" s="37">
        <v>0</v>
      </c>
      <c r="L50" s="37">
        <v>0</v>
      </c>
      <c r="M50" s="37">
        <v>0</v>
      </c>
      <c r="N50" s="58">
        <v>0</v>
      </c>
      <c r="O50" s="42">
        <v>0</v>
      </c>
      <c r="P50" s="36">
        <v>0</v>
      </c>
      <c r="Q50" s="36">
        <v>0</v>
      </c>
      <c r="R50" s="5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58">
        <v>0</v>
      </c>
      <c r="Y50" s="42">
        <v>0</v>
      </c>
    </row>
    <row r="51" spans="2:25" x14ac:dyDescent="0.35">
      <c r="B51" s="56"/>
      <c r="C51" s="17" t="s">
        <v>33</v>
      </c>
      <c r="D51" s="41">
        <v>0</v>
      </c>
      <c r="E51" s="41">
        <v>0</v>
      </c>
      <c r="F51" s="61">
        <v>0</v>
      </c>
      <c r="G51" s="40">
        <v>0</v>
      </c>
      <c r="H51" s="41">
        <v>0</v>
      </c>
      <c r="I51" s="41">
        <v>0</v>
      </c>
      <c r="J51" s="61">
        <v>0</v>
      </c>
      <c r="K51" s="41">
        <v>0</v>
      </c>
      <c r="L51" s="41">
        <v>0</v>
      </c>
      <c r="M51" s="41">
        <v>0</v>
      </c>
      <c r="N51" s="62">
        <v>0</v>
      </c>
      <c r="O51" s="44">
        <v>0</v>
      </c>
      <c r="P51" s="41">
        <v>0</v>
      </c>
      <c r="Q51" s="41">
        <v>0</v>
      </c>
      <c r="R51" s="6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62">
        <v>0</v>
      </c>
      <c r="Y51" s="44">
        <v>0</v>
      </c>
    </row>
    <row r="52" spans="2:25" x14ac:dyDescent="0.35">
      <c r="C52" s="7" t="s">
        <v>4</v>
      </c>
      <c r="D52" s="64">
        <v>413624</v>
      </c>
      <c r="E52" s="64">
        <v>483261059.70612061</v>
      </c>
      <c r="F52" s="65">
        <v>1455</v>
      </c>
      <c r="G52" s="66">
        <v>6047419.6891289735</v>
      </c>
      <c r="H52" s="64">
        <v>20488</v>
      </c>
      <c r="I52" s="64">
        <v>26187750.034241211</v>
      </c>
      <c r="J52" s="65">
        <v>31806</v>
      </c>
      <c r="K52" s="67">
        <v>47146138.202671535</v>
      </c>
      <c r="L52" s="67">
        <v>17053</v>
      </c>
      <c r="M52" s="67">
        <v>11780906.834622324</v>
      </c>
      <c r="N52" s="68">
        <v>48859</v>
      </c>
      <c r="O52" s="69">
        <v>58927045.037293859</v>
      </c>
      <c r="P52" s="64">
        <v>269809</v>
      </c>
      <c r="Q52" s="64">
        <v>311424344.91064775</v>
      </c>
      <c r="R52" s="65">
        <v>700</v>
      </c>
      <c r="S52" s="67">
        <v>1714724.1975499731</v>
      </c>
      <c r="T52" s="67">
        <v>33770</v>
      </c>
      <c r="U52" s="67">
        <v>22543513.86402918</v>
      </c>
      <c r="V52" s="67">
        <v>38543</v>
      </c>
      <c r="W52" s="67">
        <v>56416261.97322958</v>
      </c>
      <c r="X52" s="68">
        <v>73013</v>
      </c>
      <c r="Y52" s="69">
        <v>80674500.034808755</v>
      </c>
    </row>
    <row r="53" spans="2:25" s="15" customFormat="1" x14ac:dyDescent="0.35">
      <c r="C53" s="24" t="s">
        <v>49</v>
      </c>
      <c r="D53" s="70"/>
      <c r="E53" s="71">
        <v>19781.377633535609</v>
      </c>
      <c r="F53" s="72"/>
      <c r="G53" s="73">
        <v>247.53968931799628</v>
      </c>
      <c r="H53" s="70"/>
      <c r="I53" s="71">
        <v>1071.9460266775545</v>
      </c>
      <c r="J53" s="72"/>
      <c r="K53" s="71">
        <v>1929.8380140892068</v>
      </c>
      <c r="L53" s="74"/>
      <c r="M53" s="71">
        <v>482.22914360797455</v>
      </c>
      <c r="N53" s="74"/>
      <c r="O53" s="73">
        <v>2412.0671576971813</v>
      </c>
      <c r="P53" s="70"/>
      <c r="Q53" s="71">
        <v>12747.566656208994</v>
      </c>
      <c r="R53" s="72"/>
      <c r="S53" s="71">
        <v>70.18899248725819</v>
      </c>
      <c r="T53" s="74"/>
      <c r="U53" s="71">
        <v>922.7761102920058</v>
      </c>
      <c r="V53" s="74"/>
      <c r="W53" s="71">
        <v>2309.2930008546164</v>
      </c>
      <c r="X53" s="74"/>
      <c r="Y53" s="73">
        <v>3302.2581036338811</v>
      </c>
    </row>
    <row r="55" spans="2:25" x14ac:dyDescent="0.35">
      <c r="B55" s="6" t="s">
        <v>29</v>
      </c>
    </row>
    <row r="57" spans="2:25" x14ac:dyDescent="0.35">
      <c r="B57" s="6" t="s">
        <v>34</v>
      </c>
    </row>
    <row r="58" spans="2:25" x14ac:dyDescent="0.35">
      <c r="B58" s="6" t="s">
        <v>54</v>
      </c>
    </row>
    <row r="59" spans="2:25" x14ac:dyDescent="0.35">
      <c r="B59" s="6" t="s">
        <v>51</v>
      </c>
    </row>
    <row r="60" spans="2:25" x14ac:dyDescent="0.35">
      <c r="B60" s="6" t="s">
        <v>52</v>
      </c>
    </row>
    <row r="61" spans="2:25" x14ac:dyDescent="0.35">
      <c r="B61" s="6" t="s">
        <v>53</v>
      </c>
    </row>
    <row r="62" spans="2:25" ht="15" customHeight="1" x14ac:dyDescent="0.35">
      <c r="B62" s="123" t="s">
        <v>86</v>
      </c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</row>
    <row r="63" spans="2:25" ht="15" customHeight="1" x14ac:dyDescent="0.35"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</row>
    <row r="64" spans="2:25" x14ac:dyDescent="0.3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</row>
    <row r="65" spans="2:22" x14ac:dyDescent="0.35">
      <c r="B65" s="124" t="s">
        <v>35</v>
      </c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</row>
    <row r="66" spans="2:22" x14ac:dyDescent="0.35">
      <c r="B66" s="125" t="s">
        <v>36</v>
      </c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</row>
    <row r="67" spans="2:22" x14ac:dyDescent="0.35">
      <c r="B67" s="126" t="s">
        <v>37</v>
      </c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</row>
    <row r="68" spans="2:22" x14ac:dyDescent="0.35"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</row>
    <row r="69" spans="2:22" x14ac:dyDescent="0.35"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</row>
    <row r="70" spans="2:22" x14ac:dyDescent="0.35">
      <c r="B70" s="126" t="s">
        <v>38</v>
      </c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</row>
    <row r="71" spans="2:22" x14ac:dyDescent="0.35"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</row>
    <row r="72" spans="2:22" x14ac:dyDescent="0.35">
      <c r="B72" s="122" t="s">
        <v>39</v>
      </c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</row>
    <row r="73" spans="2:22" x14ac:dyDescent="0.35">
      <c r="B73" s="127" t="s">
        <v>40</v>
      </c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</row>
    <row r="74" spans="2:22" x14ac:dyDescent="0.35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</row>
    <row r="75" spans="2:22" x14ac:dyDescent="0.35">
      <c r="B75" s="122" t="s">
        <v>41</v>
      </c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</row>
    <row r="76" spans="2:22" x14ac:dyDescent="0.35">
      <c r="B76" s="122" t="s">
        <v>42</v>
      </c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</row>
    <row r="77" spans="2:22" x14ac:dyDescent="0.35">
      <c r="B77" s="122" t="s">
        <v>43</v>
      </c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</row>
    <row r="78" spans="2:22" x14ac:dyDescent="0.35">
      <c r="B78" s="122" t="s">
        <v>44</v>
      </c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</row>
    <row r="80" spans="2:22" x14ac:dyDescent="0.3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75"/>
      <c r="O80" s="75"/>
      <c r="P80" s="17"/>
      <c r="Q80" s="17"/>
      <c r="R80" s="17"/>
      <c r="S80" s="17"/>
      <c r="T80" s="17"/>
      <c r="U80" s="17"/>
      <c r="V80" s="17"/>
    </row>
    <row r="81" spans="2:2" x14ac:dyDescent="0.35">
      <c r="B81" s="33" t="s">
        <v>45</v>
      </c>
    </row>
    <row r="82" spans="2:2" x14ac:dyDescent="0.35">
      <c r="B82" s="23" t="str">
        <f>Indice!B15</f>
        <v>Información al: 25/12/2020</v>
      </c>
    </row>
    <row r="83" spans="2:2" x14ac:dyDescent="0.35">
      <c r="B83" s="6" t="s">
        <v>29</v>
      </c>
    </row>
    <row r="85" spans="2:2" x14ac:dyDescent="0.35">
      <c r="B85" s="6" t="str">
        <f>+Indice!B16</f>
        <v>Actualización: 29/12/2020</v>
      </c>
    </row>
  </sheetData>
  <mergeCells count="38"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  <mergeCell ref="B28:B31"/>
    <mergeCell ref="B32:B35"/>
    <mergeCell ref="B36:B39"/>
    <mergeCell ref="B40:B43"/>
    <mergeCell ref="B48:B49"/>
    <mergeCell ref="B44:B47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CFlores</cp:lastModifiedBy>
  <dcterms:created xsi:type="dcterms:W3CDTF">2020-05-27T13:45:00Z</dcterms:created>
  <dcterms:modified xsi:type="dcterms:W3CDTF">2020-12-29T18:30:11Z</dcterms:modified>
</cp:coreProperties>
</file>