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14_{F0148740-58B8-4AAB-973C-5F223B60FE2F}" xr6:coauthVersionLast="45" xr6:coauthVersionMax="45" xr10:uidLastSave="{00000000-0000-0000-0000-000000000000}"/>
  <bookViews>
    <workbookView xWindow="-120" yWindow="-120" windowWidth="29040" windowHeight="1584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<sst xmlns="http://schemas.openxmlformats.org/spreadsheetml/2006/main" count="292" uniqueCount="93">
  <si>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</si>
  <si>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</si>
  <si>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</si>
  <si>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</si>
  <si>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</si>
  <si>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</si>
  <si>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</si>
  <si>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</si>
  <si>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</si>
  <si>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</si>
  <si>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</si>
  <si>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</si>
  <si>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</si>
  <si>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</si>
  <si>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</si>
  <si>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</si>
  <si>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</si>
  <si>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</si>
  <si>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</si>
  <si>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</si>
  <si>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</si>
  <si>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</si>
  <si>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</si>
  <si>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</si>
  <si>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</si>
  <si>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</si>
  <si>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</si>
  <si>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</si>
  <si>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</si>
  <si>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</si>
  <si>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</si>
  <si>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</si>
  <si>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</si>
  <si>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</si>
  <si>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</si>
  <si>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</si>
  <si>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</si>
  <si>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</si>
  <si>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</si>
  <si>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</si>
  <si>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</si>
  <si>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</si>
  <si>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</si>
  <si>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</si>
  <si>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</si>
  <si>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</si>
  <si>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</si>
  <si>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</si>
  <si>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</si>
  <si>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</si>
  <si>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</si>
  <si>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</si>
  <si>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</si>
  <si>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</si>
  <si>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</si>
  <si>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</si>
  <si>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</si>
  <si>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</si>
  <si>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</si>
  <si>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</si>
  <si>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</si>
  <si>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</si>
  <si>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</si>
  <si>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</si>
  <si>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</si>
  <si>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</si>
  <si>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</si>
  <si>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</si>
  <si>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</si>
  <si>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</si>
  <si>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</si>
  <si>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</si>
  <si>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</si>
  <si>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</si>
  <si>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</si>
  <si>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</si>
  <si>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</si>
  <si>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</si>
  <si>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</si>
  <si>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</si>
  <si>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</si>
  <si>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</si>
  <si>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</si>
  <si>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</si>
  <si>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</si>
  <si>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</si>
  <si>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</si>
  <si>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</si>
  <si>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</si>
  <si>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</si>
  <si>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</si>
  <si>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30/10/2020</t>
  </si>
  <si>
    <t>Actualización: 03/11/2020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</si>
</sst>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167" fontId="8" fillId="2" borderId="20" xfId="2" applyNumberFormat="1" applyFont="1" applyFill="1" applyBorder="1"/>
    <xf numFmtId="167" fontId="8" fillId="0" borderId="20" xfId="2" applyNumberFormat="1" applyFont="1" applyBorder="1"/>
    <xf numFmtId="167" fontId="21" fillId="2" borderId="20" xfId="2" applyNumberFormat="1" applyFont="1" applyFill="1" applyBorder="1"/>
    <xf numFmtId="167" fontId="21" fillId="0" borderId="20" xfId="2" applyNumberFormat="1" applyFont="1" applyBorder="1"/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30/10/2020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RowHeight="15" x14ac:dyDescent="0.25"/>
  <cols>
    <col min="1" max="1" width="5.7109375" style="84" customWidth="1"/>
    <col min="2" max="2" width="13.42578125" style="85" customWidth="1"/>
    <col min="3" max="3" width="73" style="85" customWidth="1"/>
    <col min="4" max="16384" width="11.42578125" style="85"/>
  </cols>
  <sheetData>
    <row r="2" spans="2:13" ht="15.75" x14ac:dyDescent="0.25">
      <c r="B2" s="45" t="s">
        <v>87</v>
      </c>
    </row>
    <row r="4" spans="2:13" x14ac:dyDescent="0.25">
      <c r="B4" s="13" t="s">
        <v>88</v>
      </c>
      <c r="C4" s="46"/>
      <c r="D4" s="46"/>
    </row>
    <row r="6" spans="2:13" x14ac:dyDescent="0.25">
      <c r="B6" s="86" t="s">
        <v>55</v>
      </c>
      <c r="C6" s="84" t="s">
        <v>56</v>
      </c>
    </row>
    <row r="7" spans="2:13" x14ac:dyDescent="0.25">
      <c r="B7" s="86" t="s">
        <v>57</v>
      </c>
      <c r="C7" s="84" t="s">
        <v>58</v>
      </c>
    </row>
    <row r="9" spans="2:13" x14ac:dyDescent="0.25">
      <c r="B9" s="83" t="s">
        <v>89</v>
      </c>
      <c r="C9" s="47"/>
      <c r="D9" s="47"/>
    </row>
    <row r="10" spans="2:13" x14ac:dyDescent="0.25">
      <c r="B10" s="82"/>
      <c r="C10" s="47"/>
      <c r="D10" s="47"/>
    </row>
    <row r="11" spans="2:13" x14ac:dyDescent="0.25">
      <c r="B11" s="86" t="s">
        <v>50</v>
      </c>
      <c r="C11" s="100" t="s">
        <v>59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</row>
    <row r="12" spans="2:13" x14ac:dyDescent="0.25">
      <c r="B12" s="86" t="s">
        <v>3</v>
      </c>
      <c r="C12" s="100" t="s">
        <v>60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</row>
    <row r="13" spans="2:13" x14ac:dyDescent="0.25">
      <c r="B13" s="86" t="s">
        <v>5</v>
      </c>
      <c r="C13" s="100" t="s">
        <v>61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</row>
    <row r="14" spans="2:13" x14ac:dyDescent="0.25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2:13" x14ac:dyDescent="0.25">
      <c r="B15" s="85" t="s">
        <v>91</v>
      </c>
    </row>
    <row r="16" spans="2:13" x14ac:dyDescent="0.25">
      <c r="B16" s="84" t="s">
        <v>92</v>
      </c>
    </row>
    <row r="30" spans="1:1" x14ac:dyDescent="0.2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4"/>
  <sheetViews>
    <sheetView showGridLines="0" zoomScale="85" zoomScaleNormal="85" workbookViewId="0">
      <selection activeCell="B1" sqref="B1"/>
    </sheetView>
  </sheetViews>
  <sheetFormatPr baseColWidth="10" defaultRowHeight="15" x14ac:dyDescent="0.25"/>
  <cols>
    <col min="1" max="1" width="5.7109375" style="6" customWidth="1"/>
    <col min="2" max="2" width="42.42578125" bestFit="1" customWidth="1"/>
    <col min="3" max="4" width="18.28515625" customWidth="1"/>
    <col min="6" max="6" width="5.42578125" customWidth="1"/>
  </cols>
  <sheetData>
    <row r="2" spans="2:5" x14ac:dyDescent="0.25">
      <c r="B2" s="48" t="s">
        <v>88</v>
      </c>
    </row>
    <row r="4" spans="2:5" x14ac:dyDescent="0.25">
      <c r="B4" s="48" t="s">
        <v>62</v>
      </c>
    </row>
    <row r="5" spans="2:5" x14ac:dyDescent="0.25">
      <c r="B5" s="49" t="s">
        <v>56</v>
      </c>
      <c r="C5" s="50"/>
      <c r="D5" s="50"/>
      <c r="E5" s="50"/>
    </row>
    <row r="6" spans="2:5" x14ac:dyDescent="0.25">
      <c r="B6" s="50" t="s">
        <v>63</v>
      </c>
      <c r="C6" s="50"/>
      <c r="D6" s="50"/>
      <c r="E6" s="50"/>
    </row>
    <row r="8" spans="2:5" ht="31.5" x14ac:dyDescent="0.25">
      <c r="B8" s="51" t="s">
        <v>2</v>
      </c>
      <c r="C8" s="81" t="s">
        <v>64</v>
      </c>
      <c r="D8" s="81" t="s">
        <v>65</v>
      </c>
      <c r="E8" s="81" t="s">
        <v>66</v>
      </c>
    </row>
    <row r="9" spans="2:5" x14ac:dyDescent="0.25">
      <c r="B9" s="52" t="s">
        <v>67</v>
      </c>
      <c r="C9" s="58">
        <v>51500000</v>
      </c>
      <c r="D9" s="58">
        <v>50031282.681899995</v>
      </c>
      <c r="E9" s="96">
        <f>D9/C9</f>
        <v>0.97148121712427171</v>
      </c>
    </row>
    <row r="10" spans="2:5" x14ac:dyDescent="0.25">
      <c r="B10" s="52" t="s">
        <v>68</v>
      </c>
      <c r="C10" s="58">
        <v>1670721.50134</v>
      </c>
      <c r="D10" s="58">
        <v>1152711.3742</v>
      </c>
      <c r="E10" s="96">
        <f t="shared" ref="E10:E20" si="0">D10/C10</f>
        <v>0.68994824887060435</v>
      </c>
    </row>
    <row r="11" spans="2:5" x14ac:dyDescent="0.25">
      <c r="B11" s="52" t="s">
        <v>69</v>
      </c>
      <c r="C11" s="58">
        <v>42100000</v>
      </c>
      <c r="D11" s="58">
        <v>40643360.892699994</v>
      </c>
      <c r="E11" s="96">
        <f t="shared" si="0"/>
        <v>0.96540049626365787</v>
      </c>
    </row>
    <row r="12" spans="2:5" x14ac:dyDescent="0.25">
      <c r="B12" s="52" t="s">
        <v>70</v>
      </c>
      <c r="C12" s="58">
        <v>16573000</v>
      </c>
      <c r="D12" s="58">
        <v>15853066.2019</v>
      </c>
      <c r="E12" s="96">
        <f t="shared" si="0"/>
        <v>0.9565598384058408</v>
      </c>
    </row>
    <row r="13" spans="2:5" x14ac:dyDescent="0.25">
      <c r="B13" s="52" t="s">
        <v>71</v>
      </c>
      <c r="C13" s="58">
        <v>49800000</v>
      </c>
      <c r="D13" s="58">
        <v>48468083.728500009</v>
      </c>
      <c r="E13" s="96">
        <f t="shared" si="0"/>
        <v>0.97325469334337367</v>
      </c>
    </row>
    <row r="14" spans="2:5" x14ac:dyDescent="0.25">
      <c r="B14" s="52" t="s">
        <v>72</v>
      </c>
      <c r="C14" s="58">
        <v>21576100.035999998</v>
      </c>
      <c r="D14" s="58">
        <v>20451674.409199998</v>
      </c>
      <c r="E14" s="96">
        <f t="shared" si="0"/>
        <v>0.94788559448075038</v>
      </c>
    </row>
    <row r="15" spans="2:5" x14ac:dyDescent="0.25">
      <c r="B15" s="52" t="s">
        <v>73</v>
      </c>
      <c r="C15" s="58">
        <v>2118000</v>
      </c>
      <c r="D15" s="58">
        <v>1629682.9745000002</v>
      </c>
      <c r="E15" s="96">
        <f t="shared" si="0"/>
        <v>0.76944427502360724</v>
      </c>
    </row>
    <row r="16" spans="2:5" x14ac:dyDescent="0.25">
      <c r="B16" s="52" t="s">
        <v>74</v>
      </c>
      <c r="C16" s="58">
        <v>55822500.100000001</v>
      </c>
      <c r="D16" s="58">
        <v>54124283.810600013</v>
      </c>
      <c r="E16" s="96">
        <f t="shared" si="0"/>
        <v>0.96957828319480821</v>
      </c>
    </row>
    <row r="17" spans="1:7" x14ac:dyDescent="0.25">
      <c r="B17" s="52" t="s">
        <v>75</v>
      </c>
      <c r="C17" s="58">
        <v>1659000</v>
      </c>
      <c r="D17" s="58">
        <v>1391609.5107</v>
      </c>
      <c r="E17" s="96">
        <f t="shared" si="0"/>
        <v>0.83882429819168169</v>
      </c>
    </row>
    <row r="18" spans="1:7" x14ac:dyDescent="0.25">
      <c r="B18" s="52" t="s">
        <v>76</v>
      </c>
      <c r="C18" s="58">
        <v>856933.33600000001</v>
      </c>
      <c r="D18" s="58">
        <v>753272.40149999992</v>
      </c>
      <c r="E18" s="96">
        <f t="shared" si="0"/>
        <v>0.87903267366879501</v>
      </c>
    </row>
    <row r="19" spans="1:7" x14ac:dyDescent="0.25">
      <c r="B19" s="52" t="s">
        <v>0</v>
      </c>
      <c r="C19" s="58">
        <v>83537.360000000015</v>
      </c>
      <c r="D19" s="58">
        <v>62732.573000000004</v>
      </c>
      <c r="E19" s="96">
        <f t="shared" si="0"/>
        <v>0.75095230445395922</v>
      </c>
    </row>
    <row r="20" spans="1:7" ht="15.75" x14ac:dyDescent="0.25">
      <c r="B20" s="53" t="s">
        <v>4</v>
      </c>
      <c r="C20" s="57">
        <f>SUM(C9:C19)</f>
        <v>243759792.33333999</v>
      </c>
      <c r="D20" s="57">
        <f>SUM(D9:D19)</f>
        <v>234561760.5587</v>
      </c>
      <c r="E20" s="98">
        <f t="shared" si="0"/>
        <v>0.96226600094054171</v>
      </c>
    </row>
    <row r="21" spans="1:7" s="90" customFormat="1" x14ac:dyDescent="0.25">
      <c r="A21" s="88"/>
      <c r="B21" s="89" t="s">
        <v>84</v>
      </c>
      <c r="C21" s="95">
        <f>SUM(C9:C19)-C20</f>
        <v>0</v>
      </c>
      <c r="D21" s="95">
        <f>SUM(D9:D19)-D20</f>
        <v>0</v>
      </c>
    </row>
    <row r="22" spans="1:7" s="90" customFormat="1" x14ac:dyDescent="0.25">
      <c r="A22" s="88"/>
      <c r="B22" s="89" t="str">
        <f>Indice!B15</f>
        <v>Información al: 30/10/2020</v>
      </c>
    </row>
    <row r="23" spans="1:7" x14ac:dyDescent="0.25">
      <c r="B23" s="54"/>
    </row>
    <row r="24" spans="1:7" x14ac:dyDescent="0.25">
      <c r="B24" s="48" t="s">
        <v>77</v>
      </c>
    </row>
    <row r="25" spans="1:7" x14ac:dyDescent="0.25">
      <c r="B25" s="49" t="s">
        <v>58</v>
      </c>
      <c r="C25" s="50"/>
      <c r="D25" s="50"/>
      <c r="E25" s="50"/>
    </row>
    <row r="26" spans="1:7" x14ac:dyDescent="0.25">
      <c r="B26" s="50" t="s">
        <v>63</v>
      </c>
      <c r="C26" s="50"/>
      <c r="D26" s="50"/>
      <c r="E26" s="50"/>
    </row>
    <row r="28" spans="1:7" ht="31.5" x14ac:dyDescent="0.25">
      <c r="B28" s="51" t="s">
        <v>78</v>
      </c>
      <c r="C28" s="81" t="s">
        <v>64</v>
      </c>
      <c r="D28" s="81" t="s">
        <v>65</v>
      </c>
      <c r="E28" s="81" t="s">
        <v>66</v>
      </c>
    </row>
    <row r="29" spans="1:7" x14ac:dyDescent="0.25">
      <c r="B29" s="52" t="s">
        <v>79</v>
      </c>
      <c r="C29" s="56">
        <v>83103798.060499996</v>
      </c>
      <c r="D29" s="56">
        <v>81380636.223700002</v>
      </c>
      <c r="E29" s="96">
        <f t="shared" ref="E29:E33" si="1">D29/C29</f>
        <v>0.97926494483987936</v>
      </c>
    </row>
    <row r="30" spans="1:7" x14ac:dyDescent="0.25">
      <c r="B30" s="52" t="s">
        <v>1</v>
      </c>
      <c r="C30" s="56">
        <v>65624239.299500003</v>
      </c>
      <c r="D30" s="56">
        <v>63995315.421200007</v>
      </c>
      <c r="E30" s="96">
        <f t="shared" si="1"/>
        <v>0.97517801507967483</v>
      </c>
      <c r="G30" s="55"/>
    </row>
    <row r="31" spans="1:7" x14ac:dyDescent="0.25">
      <c r="B31" s="52" t="s">
        <v>80</v>
      </c>
      <c r="C31" s="56">
        <v>74675000</v>
      </c>
      <c r="D31" s="56">
        <v>72369776.349900022</v>
      </c>
      <c r="E31" s="96">
        <f t="shared" si="1"/>
        <v>0.96912991429394069</v>
      </c>
      <c r="G31" s="55"/>
    </row>
    <row r="32" spans="1:7" x14ac:dyDescent="0.25">
      <c r="B32" s="52" t="s">
        <v>81</v>
      </c>
      <c r="C32" s="56">
        <v>20356754.973340001</v>
      </c>
      <c r="D32" s="56">
        <v>16816032.563900001</v>
      </c>
      <c r="E32" s="96">
        <f t="shared" si="1"/>
        <v>0.82606646225898639</v>
      </c>
      <c r="G32" s="55"/>
    </row>
    <row r="33" spans="1:5" ht="15.75" x14ac:dyDescent="0.25">
      <c r="B33" s="53" t="s">
        <v>4</v>
      </c>
      <c r="C33" s="57">
        <f>SUM(C29:C32)</f>
        <v>243759792.33334002</v>
      </c>
      <c r="D33" s="57">
        <f>SUM(D29:D32)</f>
        <v>234561760.55870003</v>
      </c>
      <c r="E33" s="98">
        <f t="shared" si="1"/>
        <v>0.96226600094054171</v>
      </c>
    </row>
    <row r="34" spans="1:5" x14ac:dyDescent="0.25">
      <c r="C34" s="95">
        <f>SUM(C29:C32)-C33</f>
        <v>0</v>
      </c>
      <c r="D34" s="95">
        <f>SUM(D29:D32)-D33</f>
        <v>0</v>
      </c>
    </row>
    <row r="35" spans="1:5" x14ac:dyDescent="0.25">
      <c r="B35" s="50" t="s">
        <v>82</v>
      </c>
      <c r="C35" s="50"/>
      <c r="D35" s="50"/>
      <c r="E35" s="50"/>
    </row>
    <row r="37" spans="1:5" ht="31.5" x14ac:dyDescent="0.25">
      <c r="B37" s="51" t="s">
        <v>78</v>
      </c>
      <c r="C37" s="81" t="s">
        <v>64</v>
      </c>
      <c r="D37" s="81" t="s">
        <v>65</v>
      </c>
      <c r="E37" s="81" t="s">
        <v>66</v>
      </c>
    </row>
    <row r="38" spans="1:5" x14ac:dyDescent="0.25">
      <c r="A38" s="24"/>
      <c r="B38" s="52" t="s">
        <v>79</v>
      </c>
      <c r="C38" s="96">
        <f>C29/C$33</f>
        <v>0.34092496250101845</v>
      </c>
      <c r="D38" s="96">
        <f>D29/D$33</f>
        <v>0.34694758442237295</v>
      </c>
      <c r="E38" s="97">
        <f>E29</f>
        <v>0.97926494483987936</v>
      </c>
    </row>
    <row r="39" spans="1:5" x14ac:dyDescent="0.25">
      <c r="B39" s="52" t="s">
        <v>1</v>
      </c>
      <c r="C39" s="96">
        <f t="shared" ref="C39:D39" si="2">C30/C$33</f>
        <v>0.26921683297858762</v>
      </c>
      <c r="D39" s="96">
        <f t="shared" si="2"/>
        <v>0.27282927647187794</v>
      </c>
      <c r="E39" s="97">
        <f t="shared" ref="E39:E42" si="3">E30</f>
        <v>0.97517801507967483</v>
      </c>
    </row>
    <row r="40" spans="1:5" x14ac:dyDescent="0.25">
      <c r="B40" s="52" t="s">
        <v>80</v>
      </c>
      <c r="C40" s="96">
        <f t="shared" ref="C40:D40" si="4">C31/C$33</f>
        <v>0.30634666728745158</v>
      </c>
      <c r="D40" s="96">
        <f t="shared" si="4"/>
        <v>0.30853186034042063</v>
      </c>
      <c r="E40" s="97">
        <f t="shared" si="3"/>
        <v>0.96912991429394069</v>
      </c>
    </row>
    <row r="41" spans="1:5" x14ac:dyDescent="0.25">
      <c r="B41" s="52" t="s">
        <v>81</v>
      </c>
      <c r="C41" s="96">
        <f t="shared" ref="C41:D41" si="5">C32/C$33</f>
        <v>8.3511537232942273E-2</v>
      </c>
      <c r="D41" s="96">
        <f t="shared" si="5"/>
        <v>7.1691278765328506E-2</v>
      </c>
      <c r="E41" s="97">
        <f t="shared" si="3"/>
        <v>0.82606646225898639</v>
      </c>
    </row>
    <row r="42" spans="1:5" ht="15.75" x14ac:dyDescent="0.25">
      <c r="B42" s="53" t="s">
        <v>83</v>
      </c>
      <c r="C42" s="98">
        <f t="shared" ref="C42:D42" si="6">C33/C$33</f>
        <v>1</v>
      </c>
      <c r="D42" s="98">
        <f t="shared" si="6"/>
        <v>1</v>
      </c>
      <c r="E42" s="99">
        <f t="shared" si="3"/>
        <v>0.96226600094054171</v>
      </c>
    </row>
    <row r="50" spans="2:2" x14ac:dyDescent="0.25">
      <c r="B50" s="91" t="str">
        <f>+B21</f>
        <v>Fuente: Fogape</v>
      </c>
    </row>
    <row r="51" spans="2:2" x14ac:dyDescent="0.25">
      <c r="B51" s="91" t="str">
        <f>Indice!B15</f>
        <v>Información al: 30/10/2020</v>
      </c>
    </row>
    <row r="52" spans="2:2" x14ac:dyDescent="0.25">
      <c r="B52" s="92" t="str">
        <f>+Indice!B16</f>
        <v>Actualización: 03/11/2020</v>
      </c>
    </row>
    <row r="53" spans="2:2" x14ac:dyDescent="0.25">
      <c r="B53" s="93"/>
    </row>
    <row r="54" spans="2:2" x14ac:dyDescent="0.25">
      <c r="B54" s="90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zoomScale="80" zoomScaleNormal="80" workbookViewId="0">
      <selection activeCell="B1" sqref="B1"/>
    </sheetView>
  </sheetViews>
  <sheetFormatPr baseColWidth="10" defaultRowHeight="15" x14ac:dyDescent="0.25"/>
  <cols>
    <col min="1" max="1" width="5.7109375" style="6" customWidth="1"/>
    <col min="2" max="2" width="28.7109375" style="6" customWidth="1"/>
    <col min="3" max="3" width="11.42578125" style="6"/>
    <col min="4" max="4" width="18.5703125" style="6" bestFit="1" customWidth="1"/>
    <col min="5" max="5" width="8.85546875" style="6" bestFit="1" customWidth="1"/>
    <col min="6" max="6" width="16.7109375" style="6" bestFit="1" customWidth="1"/>
    <col min="7" max="7" width="8.85546875" style="6" bestFit="1" customWidth="1"/>
    <col min="8" max="8" width="18.5703125" style="6" bestFit="1" customWidth="1"/>
    <col min="9" max="9" width="8.85546875" style="6" bestFit="1" customWidth="1"/>
    <col min="10" max="10" width="18.5703125" style="6" bestFit="1" customWidth="1"/>
    <col min="11" max="11" width="8.85546875" style="6" bestFit="1" customWidth="1"/>
    <col min="12" max="12" width="15.7109375" style="6" bestFit="1" customWidth="1"/>
    <col min="13" max="13" width="9.140625" style="15" bestFit="1" customWidth="1"/>
    <col min="14" max="14" width="19.28515625" style="15" bestFit="1" customWidth="1"/>
    <col min="15" max="15" width="9.5703125" style="6" bestFit="1" customWidth="1"/>
    <col min="16" max="16" width="18.5703125" style="6" bestFit="1" customWidth="1"/>
    <col min="17" max="17" width="8.85546875" style="6" bestFit="1" customWidth="1"/>
    <col min="18" max="18" width="16.7109375" style="6" bestFit="1" customWidth="1"/>
    <col min="19" max="19" width="8.85546875" style="6" bestFit="1" customWidth="1"/>
    <col min="20" max="20" width="16.7109375" style="6" bestFit="1" customWidth="1"/>
    <col min="21" max="21" width="8.85546875" style="6" bestFit="1" customWidth="1"/>
    <col min="22" max="22" width="16.7109375" style="6" bestFit="1" customWidth="1"/>
    <col min="23" max="23" width="9.140625" style="15" bestFit="1" customWidth="1"/>
    <col min="24" max="24" width="19.28515625" style="15" bestFit="1" customWidth="1"/>
    <col min="25" max="16384" width="11.42578125" style="6"/>
  </cols>
  <sheetData>
    <row r="2" spans="2:24" x14ac:dyDescent="0.25">
      <c r="B2" s="7" t="s">
        <v>90</v>
      </c>
    </row>
    <row r="3" spans="2:24" x14ac:dyDescent="0.25">
      <c r="B3" s="7"/>
    </row>
    <row r="4" spans="2:24" x14ac:dyDescent="0.25">
      <c r="B4" s="7" t="s">
        <v>50</v>
      </c>
    </row>
    <row r="5" spans="2:24" x14ac:dyDescent="0.25">
      <c r="B5" s="110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24" x14ac:dyDescent="0.25">
      <c r="B6" s="111" t="s">
        <v>2</v>
      </c>
      <c r="C6" s="113" t="s">
        <v>6</v>
      </c>
      <c r="D6" s="113"/>
      <c r="E6" s="115" t="s">
        <v>7</v>
      </c>
      <c r="F6" s="121"/>
      <c r="G6" s="113" t="s">
        <v>8</v>
      </c>
      <c r="H6" s="113"/>
      <c r="I6" s="107" t="s">
        <v>9</v>
      </c>
      <c r="J6" s="108"/>
      <c r="K6" s="108"/>
      <c r="L6" s="108"/>
      <c r="M6" s="108"/>
      <c r="N6" s="109"/>
      <c r="O6" s="108" t="s">
        <v>10</v>
      </c>
      <c r="P6" s="109"/>
      <c r="Q6" s="107" t="s">
        <v>11</v>
      </c>
      <c r="R6" s="108"/>
      <c r="S6" s="108"/>
      <c r="T6" s="108"/>
      <c r="U6" s="108"/>
      <c r="V6" s="108"/>
      <c r="W6" s="108"/>
      <c r="X6" s="109"/>
    </row>
    <row r="7" spans="2:24" x14ac:dyDescent="0.25">
      <c r="B7" s="111"/>
      <c r="C7" s="114"/>
      <c r="D7" s="114"/>
      <c r="E7" s="115"/>
      <c r="F7" s="121"/>
      <c r="G7" s="114"/>
      <c r="H7" s="114"/>
      <c r="I7" s="122" t="s">
        <v>12</v>
      </c>
      <c r="J7" s="123"/>
      <c r="K7" s="123" t="s">
        <v>13</v>
      </c>
      <c r="L7" s="123"/>
      <c r="M7" s="124" t="s">
        <v>4</v>
      </c>
      <c r="N7" s="125"/>
      <c r="O7" s="123" t="s">
        <v>14</v>
      </c>
      <c r="P7" s="128"/>
      <c r="Q7" s="122" t="s">
        <v>15</v>
      </c>
      <c r="R7" s="123"/>
      <c r="S7" s="123" t="s">
        <v>16</v>
      </c>
      <c r="T7" s="123"/>
      <c r="U7" s="123" t="s">
        <v>17</v>
      </c>
      <c r="V7" s="123"/>
      <c r="W7" s="124" t="s">
        <v>4</v>
      </c>
      <c r="X7" s="125"/>
    </row>
    <row r="8" spans="2:24" ht="45" customHeight="1" x14ac:dyDescent="0.25">
      <c r="B8" s="111"/>
      <c r="C8" s="114"/>
      <c r="D8" s="114"/>
      <c r="E8" s="117"/>
      <c r="F8" s="118"/>
      <c r="G8" s="114"/>
      <c r="H8" s="114"/>
      <c r="I8" s="122"/>
      <c r="J8" s="123"/>
      <c r="K8" s="123"/>
      <c r="L8" s="123"/>
      <c r="M8" s="126"/>
      <c r="N8" s="127"/>
      <c r="O8" s="123"/>
      <c r="P8" s="128"/>
      <c r="Q8" s="122"/>
      <c r="R8" s="123"/>
      <c r="S8" s="123"/>
      <c r="T8" s="123"/>
      <c r="U8" s="123"/>
      <c r="V8" s="123"/>
      <c r="W8" s="126"/>
      <c r="X8" s="127"/>
    </row>
    <row r="9" spans="2:24" x14ac:dyDescent="0.25">
      <c r="B9" s="112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25">
      <c r="B10" s="1" t="s">
        <v>20</v>
      </c>
      <c r="C10" s="2">
        <v>41311</v>
      </c>
      <c r="D10" s="2">
        <v>79141887.313387021</v>
      </c>
      <c r="E10" s="3">
        <v>78</v>
      </c>
      <c r="F10" s="4">
        <v>74750.971714076921</v>
      </c>
      <c r="G10" s="2">
        <v>337</v>
      </c>
      <c r="H10" s="2">
        <v>3171738.645277801</v>
      </c>
      <c r="I10" s="3">
        <v>1388</v>
      </c>
      <c r="J10" s="28">
        <v>5196924.0528323902</v>
      </c>
      <c r="K10" s="28">
        <v>0</v>
      </c>
      <c r="L10" s="28">
        <v>0</v>
      </c>
      <c r="M10" s="29">
        <v>1388</v>
      </c>
      <c r="N10" s="5">
        <v>5196924.0528323902</v>
      </c>
      <c r="O10" s="28">
        <v>38094</v>
      </c>
      <c r="P10" s="4">
        <v>63819248.434453912</v>
      </c>
      <c r="Q10" s="3">
        <v>3</v>
      </c>
      <c r="R10" s="28">
        <v>19248.730710951</v>
      </c>
      <c r="S10" s="28">
        <v>244</v>
      </c>
      <c r="T10" s="28">
        <v>1275999.9195368374</v>
      </c>
      <c r="U10" s="28">
        <v>1167</v>
      </c>
      <c r="V10" s="28">
        <v>5583976.5588610582</v>
      </c>
      <c r="W10" s="29">
        <v>1414</v>
      </c>
      <c r="X10" s="5">
        <v>6879225.2091088463</v>
      </c>
    </row>
    <row r="11" spans="2:24" x14ac:dyDescent="0.25">
      <c r="B11" s="1" t="s">
        <v>21</v>
      </c>
      <c r="C11" s="2">
        <v>422</v>
      </c>
      <c r="D11" s="2">
        <v>2503109.051516193</v>
      </c>
      <c r="E11" s="3">
        <v>0</v>
      </c>
      <c r="F11" s="4">
        <v>0</v>
      </c>
      <c r="G11" s="2">
        <v>58</v>
      </c>
      <c r="H11" s="2">
        <v>436061.78599781432</v>
      </c>
      <c r="I11" s="3">
        <v>6</v>
      </c>
      <c r="J11" s="28">
        <v>19942.378664498785</v>
      </c>
      <c r="K11" s="28">
        <v>0</v>
      </c>
      <c r="L11" s="28">
        <v>0</v>
      </c>
      <c r="M11" s="29">
        <v>6</v>
      </c>
      <c r="N11" s="5">
        <v>19942.378664498785</v>
      </c>
      <c r="O11" s="28">
        <v>272</v>
      </c>
      <c r="P11" s="4">
        <v>1554545.4750395985</v>
      </c>
      <c r="Q11" s="3">
        <v>24</v>
      </c>
      <c r="R11" s="28">
        <v>166336.77926075857</v>
      </c>
      <c r="S11" s="28">
        <v>19</v>
      </c>
      <c r="T11" s="28">
        <v>92428.589810242192</v>
      </c>
      <c r="U11" s="28">
        <v>43</v>
      </c>
      <c r="V11" s="28">
        <v>233794.04274328056</v>
      </c>
      <c r="W11" s="29">
        <v>86</v>
      </c>
      <c r="X11" s="5">
        <v>492559.41181428131</v>
      </c>
    </row>
    <row r="12" spans="2:24" x14ac:dyDescent="0.25">
      <c r="B12" s="6" t="s">
        <v>85</v>
      </c>
      <c r="C12" s="2">
        <v>235944</v>
      </c>
      <c r="D12" s="2">
        <v>126117821.2019393</v>
      </c>
      <c r="E12" s="3">
        <v>0</v>
      </c>
      <c r="F12" s="4">
        <v>0</v>
      </c>
      <c r="G12" s="2">
        <v>30623</v>
      </c>
      <c r="H12" s="2">
        <v>25300218.127240699</v>
      </c>
      <c r="I12" s="3">
        <v>10961</v>
      </c>
      <c r="J12" s="28">
        <v>13006700.917800291</v>
      </c>
      <c r="K12" s="28">
        <v>10841</v>
      </c>
      <c r="L12" s="28">
        <v>5742629.9267126257</v>
      </c>
      <c r="M12" s="29">
        <v>21802</v>
      </c>
      <c r="N12" s="5">
        <v>18749330.844512917</v>
      </c>
      <c r="O12" s="28">
        <v>140933</v>
      </c>
      <c r="P12" s="4">
        <v>51924401.697460592</v>
      </c>
      <c r="Q12" s="3">
        <v>0</v>
      </c>
      <c r="R12" s="28">
        <v>0</v>
      </c>
      <c r="S12" s="28">
        <v>28160</v>
      </c>
      <c r="T12" s="28">
        <v>16175449.144645367</v>
      </c>
      <c r="U12" s="28">
        <v>14426</v>
      </c>
      <c r="V12" s="28">
        <v>13968421.388079729</v>
      </c>
      <c r="W12" s="29">
        <v>42586</v>
      </c>
      <c r="X12" s="5">
        <v>30143870.532725096</v>
      </c>
    </row>
    <row r="13" spans="2:24" x14ac:dyDescent="0.25">
      <c r="B13" s="1" t="s">
        <v>22</v>
      </c>
      <c r="C13" s="2">
        <v>10960</v>
      </c>
      <c r="D13" s="2">
        <v>36603822.045415215</v>
      </c>
      <c r="E13" s="3">
        <v>1368</v>
      </c>
      <c r="F13" s="4">
        <v>6058276.1170766763</v>
      </c>
      <c r="G13" s="2">
        <v>12</v>
      </c>
      <c r="H13" s="2">
        <v>12482.178380588679</v>
      </c>
      <c r="I13" s="3">
        <v>92</v>
      </c>
      <c r="J13" s="28">
        <v>170676.38513692786</v>
      </c>
      <c r="K13" s="28">
        <v>7</v>
      </c>
      <c r="L13" s="28">
        <v>20998.90334258544</v>
      </c>
      <c r="M13" s="29">
        <v>99</v>
      </c>
      <c r="N13" s="5">
        <v>191675.28847951328</v>
      </c>
      <c r="O13" s="28">
        <v>4752</v>
      </c>
      <c r="P13" s="4">
        <v>21435287.464636959</v>
      </c>
      <c r="Q13" s="3">
        <v>554</v>
      </c>
      <c r="R13" s="28">
        <v>519497.51545707759</v>
      </c>
      <c r="S13" s="28">
        <v>184</v>
      </c>
      <c r="T13" s="28">
        <v>2494254.1703675673</v>
      </c>
      <c r="U13" s="28">
        <v>3991</v>
      </c>
      <c r="V13" s="28">
        <v>5892349.3110168288</v>
      </c>
      <c r="W13" s="29">
        <v>4729</v>
      </c>
      <c r="X13" s="5">
        <v>8906100.9968414735</v>
      </c>
    </row>
    <row r="14" spans="2:24" x14ac:dyDescent="0.25">
      <c r="B14" s="6" t="s">
        <v>23</v>
      </c>
      <c r="C14" s="2">
        <v>31955</v>
      </c>
      <c r="D14" s="2">
        <v>84207479.320481658</v>
      </c>
      <c r="E14" s="3">
        <v>0</v>
      </c>
      <c r="F14" s="4">
        <v>0</v>
      </c>
      <c r="G14" s="2">
        <v>2020</v>
      </c>
      <c r="H14" s="2">
        <v>3675440.3120791507</v>
      </c>
      <c r="I14" s="3">
        <v>6490</v>
      </c>
      <c r="J14" s="28">
        <v>11119096.317423014</v>
      </c>
      <c r="K14" s="28">
        <v>0</v>
      </c>
      <c r="L14" s="28">
        <v>0</v>
      </c>
      <c r="M14" s="29">
        <v>6490</v>
      </c>
      <c r="N14" s="5">
        <v>11119096.317423014</v>
      </c>
      <c r="O14" s="28">
        <v>21649</v>
      </c>
      <c r="P14" s="4">
        <v>64718683.843898691</v>
      </c>
      <c r="Q14" s="3">
        <v>0</v>
      </c>
      <c r="R14" s="28">
        <v>0</v>
      </c>
      <c r="S14" s="28">
        <v>492</v>
      </c>
      <c r="T14" s="28">
        <v>1177467.4174827724</v>
      </c>
      <c r="U14" s="28">
        <v>1304</v>
      </c>
      <c r="V14" s="28">
        <v>3516791.4295980274</v>
      </c>
      <c r="W14" s="29">
        <v>1796</v>
      </c>
      <c r="X14" s="5">
        <v>4694258.8470807998</v>
      </c>
    </row>
    <row r="15" spans="2:24" x14ac:dyDescent="0.25">
      <c r="B15" s="6" t="s">
        <v>24</v>
      </c>
      <c r="C15" s="2">
        <v>686</v>
      </c>
      <c r="D15" s="2">
        <v>3309157.9986453056</v>
      </c>
      <c r="E15" s="3">
        <v>4</v>
      </c>
      <c r="F15" s="4">
        <v>14261.401924942436</v>
      </c>
      <c r="G15" s="2">
        <v>55</v>
      </c>
      <c r="H15" s="2">
        <v>260104.5604925178</v>
      </c>
      <c r="I15" s="3">
        <v>106</v>
      </c>
      <c r="J15" s="28">
        <v>659168.46232468484</v>
      </c>
      <c r="K15" s="28">
        <v>0</v>
      </c>
      <c r="L15" s="28">
        <v>0</v>
      </c>
      <c r="M15" s="29">
        <v>106</v>
      </c>
      <c r="N15" s="5">
        <v>659168.46232468484</v>
      </c>
      <c r="O15" s="28">
        <v>469</v>
      </c>
      <c r="P15" s="4">
        <v>2264732.3992901207</v>
      </c>
      <c r="Q15" s="3">
        <v>0</v>
      </c>
      <c r="R15" s="28">
        <v>0</v>
      </c>
      <c r="S15" s="28">
        <v>0</v>
      </c>
      <c r="T15" s="28">
        <v>0</v>
      </c>
      <c r="U15" s="28">
        <v>52</v>
      </c>
      <c r="V15" s="28">
        <v>110891.17461303982</v>
      </c>
      <c r="W15" s="29">
        <v>52</v>
      </c>
      <c r="X15" s="5">
        <v>110891.17461303982</v>
      </c>
    </row>
    <row r="16" spans="2:24" x14ac:dyDescent="0.25">
      <c r="B16" s="6" t="s">
        <v>25</v>
      </c>
      <c r="C16" s="2">
        <v>59406</v>
      </c>
      <c r="D16" s="2">
        <v>95906219.588271379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13117244.671691222</v>
      </c>
      <c r="K16" s="28">
        <v>908</v>
      </c>
      <c r="L16" s="28">
        <v>1964741.7099531891</v>
      </c>
      <c r="M16" s="29">
        <v>12176</v>
      </c>
      <c r="N16" s="5">
        <v>15081986.381644411</v>
      </c>
      <c r="O16" s="28">
        <v>36831</v>
      </c>
      <c r="P16" s="4">
        <v>69936933.453010723</v>
      </c>
      <c r="Q16" s="3">
        <v>0</v>
      </c>
      <c r="R16" s="28">
        <v>0</v>
      </c>
      <c r="S16" s="28">
        <v>2992</v>
      </c>
      <c r="T16" s="28">
        <v>0</v>
      </c>
      <c r="U16" s="28">
        <v>7407</v>
      </c>
      <c r="V16" s="28">
        <v>10887299.753616247</v>
      </c>
      <c r="W16" s="29">
        <v>10399</v>
      </c>
      <c r="X16" s="5">
        <v>10887299.753616247</v>
      </c>
    </row>
    <row r="17" spans="2:24" x14ac:dyDescent="0.25">
      <c r="B17" s="6" t="s">
        <v>26</v>
      </c>
      <c r="C17" s="2">
        <v>15554</v>
      </c>
      <c r="D17" s="2">
        <v>41244825.795172006</v>
      </c>
      <c r="E17" s="3">
        <v>0</v>
      </c>
      <c r="F17" s="4">
        <v>0</v>
      </c>
      <c r="G17" s="2">
        <v>150</v>
      </c>
      <c r="H17" s="2">
        <v>332020.84471060487</v>
      </c>
      <c r="I17" s="3">
        <v>2053</v>
      </c>
      <c r="J17" s="28">
        <v>4528015.610755289</v>
      </c>
      <c r="K17" s="28">
        <v>0</v>
      </c>
      <c r="L17" s="28">
        <v>0</v>
      </c>
      <c r="M17" s="29">
        <v>2053</v>
      </c>
      <c r="N17" s="5">
        <v>4528015.610755289</v>
      </c>
      <c r="O17" s="28">
        <v>9875</v>
      </c>
      <c r="P17" s="4">
        <v>27184521.199927721</v>
      </c>
      <c r="Q17" s="3">
        <v>0</v>
      </c>
      <c r="R17" s="28">
        <v>0</v>
      </c>
      <c r="S17" s="28">
        <v>596</v>
      </c>
      <c r="T17" s="28">
        <v>1031643.6284100167</v>
      </c>
      <c r="U17" s="28">
        <v>2880</v>
      </c>
      <c r="V17" s="28">
        <v>8168624.5113683697</v>
      </c>
      <c r="W17" s="29">
        <v>3476</v>
      </c>
      <c r="X17" s="5">
        <v>9200268.1397783868</v>
      </c>
    </row>
    <row r="18" spans="2:24" x14ac:dyDescent="0.25">
      <c r="B18" s="6" t="s">
        <v>27</v>
      </c>
      <c r="C18" s="2">
        <v>1443</v>
      </c>
      <c r="D18" s="2">
        <v>6944643.6596935391</v>
      </c>
      <c r="E18" s="3">
        <v>5</v>
      </c>
      <c r="F18" s="4">
        <v>10377.739866063517</v>
      </c>
      <c r="G18" s="2">
        <v>26</v>
      </c>
      <c r="H18" s="2">
        <v>84582.548996690253</v>
      </c>
      <c r="I18" s="3">
        <v>63</v>
      </c>
      <c r="J18" s="28">
        <v>354344.25904005364</v>
      </c>
      <c r="K18" s="28">
        <v>145</v>
      </c>
      <c r="L18" s="28">
        <v>740797.58440568415</v>
      </c>
      <c r="M18" s="29">
        <v>208</v>
      </c>
      <c r="N18" s="5">
        <v>1095141.8434457378</v>
      </c>
      <c r="O18" s="28">
        <v>445</v>
      </c>
      <c r="P18" s="4">
        <v>1881644.689101785</v>
      </c>
      <c r="Q18" s="3">
        <v>106</v>
      </c>
      <c r="R18" s="28">
        <v>947328.56168281764</v>
      </c>
      <c r="S18" s="28">
        <v>46</v>
      </c>
      <c r="T18" s="28">
        <v>272521.11696742661</v>
      </c>
      <c r="U18" s="28">
        <v>607</v>
      </c>
      <c r="V18" s="28">
        <v>2653047.1596330185</v>
      </c>
      <c r="W18" s="29">
        <v>759</v>
      </c>
      <c r="X18" s="5">
        <v>3872896.8382832631</v>
      </c>
    </row>
    <row r="19" spans="2:24" x14ac:dyDescent="0.25">
      <c r="B19" s="6" t="s">
        <v>28</v>
      </c>
      <c r="C19" s="2">
        <v>178</v>
      </c>
      <c r="D19" s="2">
        <v>1861756.2056347104</v>
      </c>
      <c r="E19" s="3">
        <v>2</v>
      </c>
      <c r="F19" s="4">
        <v>41618.877212867032</v>
      </c>
      <c r="G19" s="2">
        <v>5</v>
      </c>
      <c r="H19" s="2">
        <v>91908.353845081365</v>
      </c>
      <c r="I19" s="3">
        <v>18</v>
      </c>
      <c r="J19" s="2">
        <v>193493.0966421543</v>
      </c>
      <c r="K19" s="2">
        <v>5</v>
      </c>
      <c r="L19" s="2">
        <v>31040.745921263326</v>
      </c>
      <c r="M19" s="59">
        <v>23</v>
      </c>
      <c r="N19" s="5">
        <v>224533.84256341762</v>
      </c>
      <c r="O19" s="2">
        <v>119</v>
      </c>
      <c r="P19" s="4">
        <v>1072633.6460182699</v>
      </c>
      <c r="Q19" s="3">
        <v>4</v>
      </c>
      <c r="R19" s="2">
        <v>47168.060841249302</v>
      </c>
      <c r="S19" s="2">
        <v>0</v>
      </c>
      <c r="T19" s="2">
        <v>0</v>
      </c>
      <c r="U19" s="2">
        <v>25</v>
      </c>
      <c r="V19" s="2">
        <v>383893.42515382508</v>
      </c>
      <c r="W19" s="59">
        <v>29</v>
      </c>
      <c r="X19" s="5">
        <v>431061.48599507438</v>
      </c>
    </row>
    <row r="20" spans="2:24" x14ac:dyDescent="0.25">
      <c r="B20" s="6" t="s">
        <v>0</v>
      </c>
      <c r="C20" s="2">
        <v>314</v>
      </c>
      <c r="D20" s="2">
        <v>140187.70283566753</v>
      </c>
      <c r="E20" s="3">
        <v>10</v>
      </c>
      <c r="F20" s="4">
        <v>3620.8423175194316</v>
      </c>
      <c r="G20" s="2">
        <v>0</v>
      </c>
      <c r="H20" s="2">
        <v>0</v>
      </c>
      <c r="I20" s="3">
        <v>3</v>
      </c>
      <c r="J20" s="28">
        <v>520.23596516083785</v>
      </c>
      <c r="K20" s="28">
        <v>26</v>
      </c>
      <c r="L20" s="28">
        <v>30621.088909366918</v>
      </c>
      <c r="M20" s="29">
        <v>29</v>
      </c>
      <c r="N20" s="5">
        <v>31141.324874527756</v>
      </c>
      <c r="O20" s="28">
        <v>253</v>
      </c>
      <c r="P20" s="4">
        <v>74239.123652111972</v>
      </c>
      <c r="Q20" s="3">
        <v>2</v>
      </c>
      <c r="R20" s="28">
        <v>780.35394774125689</v>
      </c>
      <c r="S20" s="28">
        <v>12</v>
      </c>
      <c r="T20" s="28">
        <v>26573.653100415599</v>
      </c>
      <c r="U20" s="28">
        <v>8</v>
      </c>
      <c r="V20" s="28">
        <v>3832.4049433515056</v>
      </c>
      <c r="W20" s="29">
        <v>22</v>
      </c>
      <c r="X20" s="5">
        <v>31186.411991508361</v>
      </c>
    </row>
    <row r="21" spans="2:24" x14ac:dyDescent="0.25">
      <c r="B21" s="7" t="s">
        <v>4</v>
      </c>
      <c r="C21" s="8">
        <v>398173</v>
      </c>
      <c r="D21" s="8">
        <v>477980909.88299197</v>
      </c>
      <c r="E21" s="9">
        <v>1467</v>
      </c>
      <c r="F21" s="10">
        <v>6202905.9501121463</v>
      </c>
      <c r="G21" s="8">
        <v>33286</v>
      </c>
      <c r="H21" s="8">
        <v>33364557.357020952</v>
      </c>
      <c r="I21" s="9">
        <v>32448</v>
      </c>
      <c r="J21" s="30">
        <v>48366126.388275683</v>
      </c>
      <c r="K21" s="30">
        <v>11932</v>
      </c>
      <c r="L21" s="30">
        <v>8530829.959244715</v>
      </c>
      <c r="M21" s="31">
        <v>44380</v>
      </c>
      <c r="N21" s="11">
        <v>56896956.347520411</v>
      </c>
      <c r="O21" s="30">
        <v>253692</v>
      </c>
      <c r="P21" s="10">
        <v>305866871.42649043</v>
      </c>
      <c r="Q21" s="9">
        <v>693</v>
      </c>
      <c r="R21" s="30">
        <v>1700360.0019005954</v>
      </c>
      <c r="S21" s="30">
        <v>32745</v>
      </c>
      <c r="T21" s="30">
        <v>22546337.640320644</v>
      </c>
      <c r="U21" s="30">
        <v>31910</v>
      </c>
      <c r="V21" s="30">
        <v>51402921.159626774</v>
      </c>
      <c r="W21" s="31">
        <v>65348</v>
      </c>
      <c r="X21" s="11">
        <v>75649618.801848009</v>
      </c>
    </row>
    <row r="22" spans="2:24" s="24" customFormat="1" x14ac:dyDescent="0.25">
      <c r="B22" s="24" t="s">
        <v>49</v>
      </c>
      <c r="D22" s="25">
        <v>17887.801977182167</v>
      </c>
      <c r="E22" s="27"/>
      <c r="F22" s="34">
        <v>232.13553308196512</v>
      </c>
      <c r="H22" s="25">
        <v>1248.6243335635018</v>
      </c>
      <c r="I22" s="27"/>
      <c r="J22" s="25">
        <v>1810.0381696177556</v>
      </c>
      <c r="K22" s="32"/>
      <c r="L22" s="25">
        <v>319.25500340450384</v>
      </c>
      <c r="M22" s="32"/>
      <c r="N22" s="34">
        <v>2129.2931730222599</v>
      </c>
      <c r="P22" s="25">
        <v>11446.662229243946</v>
      </c>
      <c r="Q22" s="27"/>
      <c r="R22" s="25">
        <v>63.633719203063137</v>
      </c>
      <c r="S22" s="32"/>
      <c r="T22" s="25">
        <v>843.76680047634477</v>
      </c>
      <c r="U22" s="32"/>
      <c r="V22" s="25">
        <v>1923.686188591083</v>
      </c>
      <c r="W22" s="32"/>
      <c r="X22" s="34">
        <v>2831.0867082704908</v>
      </c>
    </row>
    <row r="24" spans="2:24" x14ac:dyDescent="0.2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2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25">
      <c r="B27" s="7" t="s">
        <v>3</v>
      </c>
    </row>
    <row r="28" spans="2:24" x14ac:dyDescent="0.25">
      <c r="B28" s="110" t="s">
        <v>47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2:24" ht="15" customHeight="1" x14ac:dyDescent="0.25">
      <c r="B29" s="111" t="s">
        <v>30</v>
      </c>
      <c r="C29" s="113" t="s">
        <v>6</v>
      </c>
      <c r="D29" s="113"/>
      <c r="E29" s="115" t="s">
        <v>7</v>
      </c>
      <c r="F29" s="116"/>
      <c r="G29" s="117" t="s">
        <v>8</v>
      </c>
      <c r="H29" s="118"/>
      <c r="I29" s="107" t="s">
        <v>9</v>
      </c>
      <c r="J29" s="108"/>
      <c r="K29" s="108"/>
      <c r="L29" s="108"/>
      <c r="M29" s="108"/>
      <c r="N29" s="109"/>
      <c r="O29" s="107" t="s">
        <v>10</v>
      </c>
      <c r="P29" s="109"/>
      <c r="Q29" s="107" t="s">
        <v>11</v>
      </c>
      <c r="R29" s="108"/>
      <c r="S29" s="108"/>
      <c r="T29" s="108"/>
      <c r="U29" s="108"/>
      <c r="V29" s="108"/>
      <c r="W29" s="108"/>
      <c r="X29" s="109"/>
    </row>
    <row r="30" spans="2:24" ht="15" customHeight="1" x14ac:dyDescent="0.25">
      <c r="B30" s="111"/>
      <c r="C30" s="114"/>
      <c r="D30" s="114"/>
      <c r="E30" s="115"/>
      <c r="F30" s="116"/>
      <c r="G30" s="119"/>
      <c r="H30" s="120"/>
      <c r="I30" s="122" t="s">
        <v>12</v>
      </c>
      <c r="J30" s="123"/>
      <c r="K30" s="123" t="s">
        <v>13</v>
      </c>
      <c r="L30" s="123"/>
      <c r="M30" s="124" t="s">
        <v>4</v>
      </c>
      <c r="N30" s="125"/>
      <c r="O30" s="122" t="s">
        <v>14</v>
      </c>
      <c r="P30" s="128"/>
      <c r="Q30" s="122" t="s">
        <v>15</v>
      </c>
      <c r="R30" s="123"/>
      <c r="S30" s="123" t="s">
        <v>16</v>
      </c>
      <c r="T30" s="123"/>
      <c r="U30" s="123" t="s">
        <v>17</v>
      </c>
      <c r="V30" s="123"/>
      <c r="W30" s="124" t="s">
        <v>4</v>
      </c>
      <c r="X30" s="125"/>
    </row>
    <row r="31" spans="2:24" ht="45" customHeight="1" x14ac:dyDescent="0.25">
      <c r="B31" s="111"/>
      <c r="C31" s="114"/>
      <c r="D31" s="114"/>
      <c r="E31" s="117"/>
      <c r="F31" s="113"/>
      <c r="G31" s="119"/>
      <c r="H31" s="120"/>
      <c r="I31" s="122"/>
      <c r="J31" s="123"/>
      <c r="K31" s="123"/>
      <c r="L31" s="123"/>
      <c r="M31" s="126"/>
      <c r="N31" s="127"/>
      <c r="O31" s="122"/>
      <c r="P31" s="128"/>
      <c r="Q31" s="122"/>
      <c r="R31" s="123"/>
      <c r="S31" s="123"/>
      <c r="T31" s="123"/>
      <c r="U31" s="123"/>
      <c r="V31" s="123"/>
      <c r="W31" s="126"/>
      <c r="X31" s="127"/>
    </row>
    <row r="32" spans="2:24" x14ac:dyDescent="0.25">
      <c r="B32" s="112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25">
      <c r="B33" s="6" t="s">
        <v>31</v>
      </c>
      <c r="C33" s="2">
        <v>358027</v>
      </c>
      <c r="D33" s="2">
        <v>165217661.91307414</v>
      </c>
      <c r="E33" s="3">
        <v>1106</v>
      </c>
      <c r="F33" s="28">
        <v>1454448.4859572707</v>
      </c>
      <c r="G33" s="3">
        <v>31637</v>
      </c>
      <c r="H33" s="4">
        <v>15299257.714735199</v>
      </c>
      <c r="I33" s="3">
        <v>28216</v>
      </c>
      <c r="J33" s="28">
        <v>13388979.083358103</v>
      </c>
      <c r="K33" s="28">
        <v>11101</v>
      </c>
      <c r="L33" s="28">
        <v>4652618.3537514387</v>
      </c>
      <c r="M33" s="29">
        <v>39317</v>
      </c>
      <c r="N33" s="5">
        <v>18041597.437109541</v>
      </c>
      <c r="O33" s="3">
        <v>226291</v>
      </c>
      <c r="P33" s="4">
        <v>98789725.040240258</v>
      </c>
      <c r="Q33" s="3">
        <v>582</v>
      </c>
      <c r="R33" s="28">
        <v>451216.18644840806</v>
      </c>
      <c r="S33" s="28">
        <v>30781</v>
      </c>
      <c r="T33" s="28">
        <v>12502340.76541277</v>
      </c>
      <c r="U33" s="28">
        <v>28313</v>
      </c>
      <c r="V33" s="28">
        <v>18679076.283170678</v>
      </c>
      <c r="W33" s="29">
        <v>59676</v>
      </c>
      <c r="X33" s="5">
        <v>31632633.235031858</v>
      </c>
    </row>
    <row r="34" spans="2:24" x14ac:dyDescent="0.25">
      <c r="B34" s="6" t="s">
        <v>1</v>
      </c>
      <c r="C34" s="2">
        <v>28541</v>
      </c>
      <c r="D34" s="2">
        <v>118017864.20037825</v>
      </c>
      <c r="E34" s="3">
        <v>261</v>
      </c>
      <c r="F34" s="28">
        <v>2503778.0040765689</v>
      </c>
      <c r="G34" s="3">
        <v>1138</v>
      </c>
      <c r="H34" s="4">
        <v>6308916.6524757855</v>
      </c>
      <c r="I34" s="3">
        <v>3159</v>
      </c>
      <c r="J34" s="28">
        <v>12986983.676833581</v>
      </c>
      <c r="K34" s="28">
        <v>673</v>
      </c>
      <c r="L34" s="28">
        <v>2253387.3480694215</v>
      </c>
      <c r="M34" s="29">
        <v>3832</v>
      </c>
      <c r="N34" s="5">
        <v>15240371.024903001</v>
      </c>
      <c r="O34" s="3">
        <v>19334</v>
      </c>
      <c r="P34" s="4">
        <v>78690740.839494377</v>
      </c>
      <c r="Q34" s="3">
        <v>58</v>
      </c>
      <c r="R34" s="28">
        <v>366274.14496617945</v>
      </c>
      <c r="S34" s="28">
        <v>1305</v>
      </c>
      <c r="T34" s="28">
        <v>2792594.3906077291</v>
      </c>
      <c r="U34" s="28">
        <v>2613</v>
      </c>
      <c r="V34" s="28">
        <v>12115189.143854609</v>
      </c>
      <c r="W34" s="29">
        <v>3976</v>
      </c>
      <c r="X34" s="5">
        <v>15274057.679428518</v>
      </c>
    </row>
    <row r="35" spans="2:24" x14ac:dyDescent="0.25">
      <c r="B35" s="6" t="s">
        <v>32</v>
      </c>
      <c r="C35" s="2">
        <v>10327</v>
      </c>
      <c r="D35" s="2">
        <v>151712590.86874896</v>
      </c>
      <c r="E35" s="3">
        <v>88</v>
      </c>
      <c r="F35" s="28">
        <v>1790340.0505045075</v>
      </c>
      <c r="G35" s="3">
        <v>473</v>
      </c>
      <c r="H35" s="4">
        <v>10172281.81705937</v>
      </c>
      <c r="I35" s="3">
        <v>949</v>
      </c>
      <c r="J35" s="28">
        <v>15092299.956577638</v>
      </c>
      <c r="K35" s="28">
        <v>146</v>
      </c>
      <c r="L35" s="28">
        <v>1470082.4109954298</v>
      </c>
      <c r="M35" s="29">
        <v>1095</v>
      </c>
      <c r="N35" s="5">
        <v>16562382.367573068</v>
      </c>
      <c r="O35" s="3">
        <v>7313</v>
      </c>
      <c r="P35" s="4">
        <v>101548242.28529948</v>
      </c>
      <c r="Q35" s="3">
        <v>43</v>
      </c>
      <c r="R35" s="28">
        <v>480695.19329714112</v>
      </c>
      <c r="S35" s="28">
        <v>438</v>
      </c>
      <c r="T35" s="28">
        <v>4889253.7432885226</v>
      </c>
      <c r="U35" s="28">
        <v>877</v>
      </c>
      <c r="V35" s="28">
        <v>16269395.411726883</v>
      </c>
      <c r="W35" s="29">
        <v>1358</v>
      </c>
      <c r="X35" s="5">
        <v>21639344.348312546</v>
      </c>
    </row>
    <row r="36" spans="2:24" x14ac:dyDescent="0.25">
      <c r="B36" s="6" t="s">
        <v>33</v>
      </c>
      <c r="C36" s="2">
        <v>1278</v>
      </c>
      <c r="D36" s="2">
        <v>43032792.900790654</v>
      </c>
      <c r="E36" s="3">
        <v>12</v>
      </c>
      <c r="F36" s="28">
        <v>454339.40957379842</v>
      </c>
      <c r="G36" s="3">
        <v>38</v>
      </c>
      <c r="H36" s="4">
        <v>1584101.172750595</v>
      </c>
      <c r="I36" s="3">
        <v>124</v>
      </c>
      <c r="J36" s="28">
        <v>6897863.6715063639</v>
      </c>
      <c r="K36" s="28">
        <v>12</v>
      </c>
      <c r="L36" s="28">
        <v>154741.84642842403</v>
      </c>
      <c r="M36" s="29">
        <v>136</v>
      </c>
      <c r="N36" s="5">
        <v>7052605.517934788</v>
      </c>
      <c r="O36" s="3">
        <v>754</v>
      </c>
      <c r="P36" s="4">
        <v>26838163.261456378</v>
      </c>
      <c r="Q36" s="3">
        <v>10</v>
      </c>
      <c r="R36" s="28">
        <v>402174.47718886682</v>
      </c>
      <c r="S36" s="28">
        <v>221</v>
      </c>
      <c r="T36" s="28">
        <v>2362148.7410116233</v>
      </c>
      <c r="U36" s="28">
        <v>107</v>
      </c>
      <c r="V36" s="28">
        <v>4339260.3208746072</v>
      </c>
      <c r="W36" s="29">
        <v>338</v>
      </c>
      <c r="X36" s="5">
        <v>7103583.5390750971</v>
      </c>
    </row>
    <row r="37" spans="2:24" x14ac:dyDescent="0.25">
      <c r="B37" s="7" t="s">
        <v>4</v>
      </c>
      <c r="C37" s="8">
        <v>398173</v>
      </c>
      <c r="D37" s="8">
        <v>477980909.88299197</v>
      </c>
      <c r="E37" s="9">
        <v>1467</v>
      </c>
      <c r="F37" s="30">
        <v>6202905.9501121454</v>
      </c>
      <c r="G37" s="9">
        <v>33286</v>
      </c>
      <c r="H37" s="10">
        <v>33364557.357020948</v>
      </c>
      <c r="I37" s="9">
        <v>32448</v>
      </c>
      <c r="J37" s="30">
        <v>48366126.388275683</v>
      </c>
      <c r="K37" s="30">
        <v>11932</v>
      </c>
      <c r="L37" s="30">
        <v>8530829.9592447132</v>
      </c>
      <c r="M37" s="31">
        <v>44380</v>
      </c>
      <c r="N37" s="11">
        <v>56896956.347520396</v>
      </c>
      <c r="O37" s="9">
        <v>253692</v>
      </c>
      <c r="P37" s="10">
        <v>305866871.42649049</v>
      </c>
      <c r="Q37" s="9">
        <v>693</v>
      </c>
      <c r="R37" s="30">
        <v>1700360.0019005954</v>
      </c>
      <c r="S37" s="30">
        <v>32745</v>
      </c>
      <c r="T37" s="30">
        <v>22546337.640320648</v>
      </c>
      <c r="U37" s="30">
        <v>31910</v>
      </c>
      <c r="V37" s="30">
        <v>51402921.159626782</v>
      </c>
      <c r="W37" s="31">
        <v>65348</v>
      </c>
      <c r="X37" s="11">
        <v>75649618.801848009</v>
      </c>
    </row>
    <row r="38" spans="2:24" s="24" customFormat="1" x14ac:dyDescent="0.25">
      <c r="B38" s="24" t="s">
        <v>49</v>
      </c>
      <c r="D38" s="25">
        <v>17887.801977182167</v>
      </c>
      <c r="E38" s="27"/>
      <c r="F38" s="34">
        <v>232.13553308196506</v>
      </c>
      <c r="H38" s="25">
        <v>1248.6243335635018</v>
      </c>
      <c r="I38" s="27"/>
      <c r="J38" s="25">
        <v>1810.0381696177556</v>
      </c>
      <c r="K38" s="32"/>
      <c r="L38" s="25">
        <v>319.25500340450384</v>
      </c>
      <c r="M38" s="32"/>
      <c r="N38" s="34">
        <v>2129.2931730222595</v>
      </c>
      <c r="P38" s="25">
        <v>11446.662229243948</v>
      </c>
      <c r="Q38" s="27"/>
      <c r="R38" s="25">
        <v>63.633719203063137</v>
      </c>
      <c r="S38" s="32"/>
      <c r="T38" s="25">
        <v>843.766800476345</v>
      </c>
      <c r="U38" s="32"/>
      <c r="V38" s="25">
        <v>1923.6861885910832</v>
      </c>
      <c r="W38" s="32"/>
      <c r="X38" s="34">
        <v>2831.0867082704908</v>
      </c>
    </row>
    <row r="39" spans="2:24" x14ac:dyDescent="0.25">
      <c r="P39" s="26"/>
    </row>
    <row r="40" spans="2:24" x14ac:dyDescent="0.25">
      <c r="B40" s="6" t="s">
        <v>29</v>
      </c>
      <c r="P40" s="26"/>
    </row>
    <row r="41" spans="2:24" x14ac:dyDescent="0.25">
      <c r="C41" s="26"/>
    </row>
    <row r="42" spans="2:24" x14ac:dyDescent="0.25">
      <c r="B42" s="6" t="s">
        <v>34</v>
      </c>
    </row>
    <row r="43" spans="2:24" x14ac:dyDescent="0.25">
      <c r="B43" s="6" t="s">
        <v>54</v>
      </c>
    </row>
    <row r="44" spans="2:24" x14ac:dyDescent="0.25">
      <c r="B44" s="6" t="s">
        <v>51</v>
      </c>
    </row>
    <row r="45" spans="2:24" x14ac:dyDescent="0.25">
      <c r="B45" s="6" t="s">
        <v>52</v>
      </c>
    </row>
    <row r="46" spans="2:24" x14ac:dyDescent="0.25">
      <c r="B46" s="6" t="s">
        <v>53</v>
      </c>
    </row>
    <row r="47" spans="2:24" x14ac:dyDescent="0.25">
      <c r="B47" s="102" t="s">
        <v>86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</row>
    <row r="48" spans="2:24" x14ac:dyDescent="0.25"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</row>
    <row r="50" spans="2:22" x14ac:dyDescent="0.25">
      <c r="B50" s="103" t="s">
        <v>35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</row>
    <row r="51" spans="2:22" x14ac:dyDescent="0.25">
      <c r="B51" s="104" t="s">
        <v>36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</row>
    <row r="52" spans="2:22" x14ac:dyDescent="0.25">
      <c r="B52" s="105" t="s">
        <v>37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</row>
    <row r="53" spans="2:22" x14ac:dyDescent="0.25"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</row>
    <row r="54" spans="2:22" x14ac:dyDescent="0.25"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</row>
    <row r="55" spans="2:22" x14ac:dyDescent="0.25">
      <c r="B55" s="105" t="s">
        <v>38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</row>
    <row r="56" spans="2:22" x14ac:dyDescent="0.25"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</row>
    <row r="57" spans="2:22" x14ac:dyDescent="0.25">
      <c r="B57" s="101" t="s">
        <v>39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2:22" x14ac:dyDescent="0.25">
      <c r="B58" s="106" t="s">
        <v>40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</row>
    <row r="59" spans="2:22" x14ac:dyDescent="0.25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</row>
    <row r="60" spans="2:22" x14ac:dyDescent="0.25">
      <c r="B60" s="101" t="s">
        <v>41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</row>
    <row r="61" spans="2:22" x14ac:dyDescent="0.25">
      <c r="B61" s="101" t="s">
        <v>42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</row>
    <row r="62" spans="2:22" x14ac:dyDescent="0.25">
      <c r="B62" s="101" t="s">
        <v>43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</row>
    <row r="63" spans="2:22" x14ac:dyDescent="0.25">
      <c r="B63" s="101" t="s">
        <v>44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</row>
    <row r="65" spans="2:22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0"/>
      <c r="N65" s="80"/>
      <c r="O65" s="17"/>
      <c r="P65" s="17"/>
      <c r="Q65" s="17"/>
      <c r="R65" s="17"/>
      <c r="S65" s="17"/>
      <c r="T65" s="17"/>
      <c r="U65" s="17"/>
      <c r="V65" s="17"/>
    </row>
    <row r="66" spans="2:22" x14ac:dyDescent="0.25">
      <c r="B66" s="33" t="s">
        <v>45</v>
      </c>
    </row>
    <row r="67" spans="2:22" x14ac:dyDescent="0.25">
      <c r="B67" s="23" t="str">
        <f>Indice!B15</f>
        <v>Información al: 30/10/2020</v>
      </c>
    </row>
    <row r="68" spans="2:22" x14ac:dyDescent="0.25">
      <c r="B68" s="6" t="s">
        <v>29</v>
      </c>
    </row>
    <row r="70" spans="2:22" x14ac:dyDescent="0.25">
      <c r="B70" s="6" t="str">
        <f>+Indice!B16</f>
        <v>Actualización: 03/11/2020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RowHeight="15" x14ac:dyDescent="0.25"/>
  <cols>
    <col min="1" max="1" width="5.7109375" style="6" customWidth="1"/>
    <col min="2" max="2" width="20.85546875" style="6" customWidth="1"/>
    <col min="3" max="3" width="28.7109375" style="6" bestFit="1" customWidth="1"/>
    <col min="4" max="4" width="12.42578125" style="6" bestFit="1" customWidth="1"/>
    <col min="5" max="5" width="17.42578125" style="6" bestFit="1" customWidth="1"/>
    <col min="6" max="6" width="9.5703125" style="6" bestFit="1" customWidth="1"/>
    <col min="7" max="7" width="15.28515625" style="6" bestFit="1" customWidth="1"/>
    <col min="8" max="8" width="11" style="6" bestFit="1" customWidth="1"/>
    <col min="9" max="9" width="16.42578125" style="6" bestFit="1" customWidth="1"/>
    <col min="10" max="10" width="11" style="6" bestFit="1" customWidth="1"/>
    <col min="11" max="11" width="16.42578125" style="6" bestFit="1" customWidth="1"/>
    <col min="12" max="12" width="9.5703125" style="6" bestFit="1" customWidth="1"/>
    <col min="13" max="13" width="14.5703125" style="6" bestFit="1" customWidth="1"/>
    <col min="14" max="14" width="12.5703125" style="15" bestFit="1" customWidth="1"/>
    <col min="15" max="15" width="18.140625" style="15" bestFit="1" customWidth="1"/>
    <col min="16" max="16" width="11.140625" style="6" bestFit="1" customWidth="1"/>
    <col min="17" max="17" width="17.42578125" style="6" bestFit="1" customWidth="1"/>
    <col min="18" max="18" width="8.7109375" style="6" bestFit="1" customWidth="1"/>
    <col min="19" max="19" width="14.28515625" style="6" bestFit="1" customWidth="1"/>
    <col min="20" max="20" width="11.42578125" style="6" bestFit="1" customWidth="1"/>
    <col min="21" max="21" width="16.42578125" style="6" customWidth="1"/>
    <col min="22" max="22" width="11.42578125" style="6" bestFit="1" customWidth="1"/>
    <col min="23" max="23" width="16" style="6" bestFit="1" customWidth="1"/>
    <col min="24" max="24" width="12.5703125" style="15" bestFit="1" customWidth="1"/>
    <col min="25" max="25" width="18.140625" style="15" bestFit="1" customWidth="1"/>
    <col min="26" max="16384" width="11.42578125" style="6"/>
  </cols>
  <sheetData>
    <row r="2" spans="2:25" x14ac:dyDescent="0.25">
      <c r="B2" s="7" t="s">
        <v>5</v>
      </c>
    </row>
    <row r="3" spans="2:25" ht="15.75" x14ac:dyDescent="0.25">
      <c r="B3" s="7" t="s">
        <v>48</v>
      </c>
      <c r="C3" s="14"/>
    </row>
    <row r="4" spans="2:25" x14ac:dyDescent="0.25">
      <c r="B4" s="111" t="s">
        <v>2</v>
      </c>
      <c r="C4" s="111" t="s">
        <v>30</v>
      </c>
      <c r="D4" s="113" t="s">
        <v>6</v>
      </c>
      <c r="E4" s="113"/>
      <c r="F4" s="115" t="s">
        <v>7</v>
      </c>
      <c r="G4" s="121"/>
      <c r="H4" s="113" t="s">
        <v>8</v>
      </c>
      <c r="I4" s="113"/>
      <c r="J4" s="107" t="s">
        <v>9</v>
      </c>
      <c r="K4" s="108"/>
      <c r="L4" s="108"/>
      <c r="M4" s="108"/>
      <c r="N4" s="108"/>
      <c r="O4" s="109"/>
      <c r="P4" s="108" t="s">
        <v>10</v>
      </c>
      <c r="Q4" s="108"/>
      <c r="R4" s="107" t="s">
        <v>11</v>
      </c>
      <c r="S4" s="108"/>
      <c r="T4" s="108"/>
      <c r="U4" s="108"/>
      <c r="V4" s="108"/>
      <c r="W4" s="108"/>
      <c r="X4" s="108"/>
      <c r="Y4" s="109"/>
    </row>
    <row r="5" spans="2:25" x14ac:dyDescent="0.25">
      <c r="B5" s="111"/>
      <c r="C5" s="111"/>
      <c r="D5" s="114"/>
      <c r="E5" s="114"/>
      <c r="F5" s="115"/>
      <c r="G5" s="121"/>
      <c r="H5" s="114"/>
      <c r="I5" s="114"/>
      <c r="J5" s="122" t="s">
        <v>12</v>
      </c>
      <c r="K5" s="123"/>
      <c r="L5" s="123" t="s">
        <v>13</v>
      </c>
      <c r="M5" s="123"/>
      <c r="N5" s="124" t="s">
        <v>4</v>
      </c>
      <c r="O5" s="125"/>
      <c r="P5" s="123" t="s">
        <v>14</v>
      </c>
      <c r="Q5" s="123"/>
      <c r="R5" s="122" t="s">
        <v>15</v>
      </c>
      <c r="S5" s="123"/>
      <c r="T5" s="123" t="s">
        <v>16</v>
      </c>
      <c r="U5" s="123"/>
      <c r="V5" s="123" t="s">
        <v>17</v>
      </c>
      <c r="W5" s="123"/>
      <c r="X5" s="124" t="s">
        <v>4</v>
      </c>
      <c r="Y5" s="125"/>
    </row>
    <row r="6" spans="2:25" ht="30" customHeight="1" x14ac:dyDescent="0.25">
      <c r="B6" s="111"/>
      <c r="C6" s="111"/>
      <c r="D6" s="114"/>
      <c r="E6" s="114"/>
      <c r="F6" s="117"/>
      <c r="G6" s="118"/>
      <c r="H6" s="114"/>
      <c r="I6" s="114"/>
      <c r="J6" s="122"/>
      <c r="K6" s="123"/>
      <c r="L6" s="123"/>
      <c r="M6" s="123"/>
      <c r="N6" s="126"/>
      <c r="O6" s="127"/>
      <c r="P6" s="123"/>
      <c r="Q6" s="123"/>
      <c r="R6" s="122"/>
      <c r="S6" s="123"/>
      <c r="T6" s="123"/>
      <c r="U6" s="123"/>
      <c r="V6" s="123"/>
      <c r="W6" s="123"/>
      <c r="X6" s="126"/>
      <c r="Y6" s="127"/>
    </row>
    <row r="7" spans="2:25" x14ac:dyDescent="0.25">
      <c r="B7" s="112"/>
      <c r="C7" s="112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25">
      <c r="B8" s="129" t="s">
        <v>20</v>
      </c>
      <c r="C8" s="6" t="s">
        <v>31</v>
      </c>
      <c r="D8" s="36">
        <v>33498</v>
      </c>
      <c r="E8" s="36">
        <v>26747310.611461077</v>
      </c>
      <c r="F8" s="62">
        <v>68</v>
      </c>
      <c r="G8" s="35">
        <v>47005.053572165576</v>
      </c>
      <c r="H8" s="36">
        <v>165</v>
      </c>
      <c r="I8" s="36">
        <v>261476.22785225438</v>
      </c>
      <c r="J8" s="62">
        <v>988</v>
      </c>
      <c r="K8" s="37">
        <v>690501.39301850274</v>
      </c>
      <c r="L8" s="37">
        <v>0</v>
      </c>
      <c r="M8" s="37">
        <v>0</v>
      </c>
      <c r="N8" s="63">
        <v>988</v>
      </c>
      <c r="O8" s="42">
        <v>690501.39301850274</v>
      </c>
      <c r="P8" s="36">
        <v>31210</v>
      </c>
      <c r="Q8" s="36">
        <v>24971040.537514735</v>
      </c>
      <c r="R8" s="62">
        <v>2</v>
      </c>
      <c r="S8" s="37">
        <v>1907.5318722564057</v>
      </c>
      <c r="T8" s="37">
        <v>192</v>
      </c>
      <c r="U8" s="37">
        <v>135399.90712053902</v>
      </c>
      <c r="V8" s="37">
        <v>873</v>
      </c>
      <c r="W8" s="37">
        <v>639979.96051062201</v>
      </c>
      <c r="X8" s="63">
        <v>1067</v>
      </c>
      <c r="Y8" s="42">
        <v>777287.39950341743</v>
      </c>
    </row>
    <row r="9" spans="2:25" x14ac:dyDescent="0.25">
      <c r="B9" s="132"/>
      <c r="C9" s="6" t="s">
        <v>1</v>
      </c>
      <c r="D9" s="36">
        <v>5750</v>
      </c>
      <c r="E9" s="36">
        <v>20816305.565900546</v>
      </c>
      <c r="F9" s="62">
        <v>10</v>
      </c>
      <c r="G9" s="35">
        <v>27745.918141911356</v>
      </c>
      <c r="H9" s="36">
        <v>75</v>
      </c>
      <c r="I9" s="36">
        <v>508166.49076910643</v>
      </c>
      <c r="J9" s="62">
        <v>196</v>
      </c>
      <c r="K9" s="37">
        <v>883499.39843381231</v>
      </c>
      <c r="L9" s="37">
        <v>0</v>
      </c>
      <c r="M9" s="37">
        <v>0</v>
      </c>
      <c r="N9" s="63">
        <v>196</v>
      </c>
      <c r="O9" s="42">
        <v>883499.39843381231</v>
      </c>
      <c r="P9" s="36">
        <v>5283</v>
      </c>
      <c r="Q9" s="36">
        <v>18339267.914342802</v>
      </c>
      <c r="R9" s="62">
        <v>1</v>
      </c>
      <c r="S9" s="37">
        <v>17341.198838694596</v>
      </c>
      <c r="T9" s="37">
        <v>27</v>
      </c>
      <c r="U9" s="37">
        <v>139284.50907239498</v>
      </c>
      <c r="V9" s="37">
        <v>158</v>
      </c>
      <c r="W9" s="37">
        <v>901000.13630182284</v>
      </c>
      <c r="X9" s="63">
        <v>186</v>
      </c>
      <c r="Y9" s="42">
        <v>1057625.8442129125</v>
      </c>
    </row>
    <row r="10" spans="2:25" x14ac:dyDescent="0.25">
      <c r="B10" s="132"/>
      <c r="C10" s="6" t="s">
        <v>32</v>
      </c>
      <c r="D10" s="36">
        <v>1850</v>
      </c>
      <c r="E10" s="36">
        <v>24332881.198186666</v>
      </c>
      <c r="F10" s="62">
        <v>0</v>
      </c>
      <c r="G10" s="35">
        <v>0</v>
      </c>
      <c r="H10" s="36">
        <v>84</v>
      </c>
      <c r="I10" s="36">
        <v>1808333.278419537</v>
      </c>
      <c r="J10" s="62">
        <v>175</v>
      </c>
      <c r="K10" s="37">
        <v>2637110.7897979645</v>
      </c>
      <c r="L10" s="37">
        <v>0</v>
      </c>
      <c r="M10" s="37">
        <v>0</v>
      </c>
      <c r="N10" s="63">
        <v>175</v>
      </c>
      <c r="O10" s="42">
        <v>2637110.7897979645</v>
      </c>
      <c r="P10" s="36">
        <v>1451</v>
      </c>
      <c r="Q10" s="36">
        <v>16148015.69479074</v>
      </c>
      <c r="R10" s="62">
        <v>0</v>
      </c>
      <c r="S10" s="37">
        <v>0</v>
      </c>
      <c r="T10" s="37">
        <v>16</v>
      </c>
      <c r="U10" s="37">
        <v>414350.60505176871</v>
      </c>
      <c r="V10" s="37">
        <v>124</v>
      </c>
      <c r="W10" s="37">
        <v>3325070.8301266567</v>
      </c>
      <c r="X10" s="63">
        <v>140</v>
      </c>
      <c r="Y10" s="42">
        <v>3739421.4351784252</v>
      </c>
    </row>
    <row r="11" spans="2:25" x14ac:dyDescent="0.25">
      <c r="B11" s="132"/>
      <c r="C11" s="6" t="s">
        <v>33</v>
      </c>
      <c r="D11" s="36">
        <v>213</v>
      </c>
      <c r="E11" s="36">
        <v>7245389.9378387388</v>
      </c>
      <c r="F11" s="62">
        <v>0</v>
      </c>
      <c r="G11" s="35">
        <v>0</v>
      </c>
      <c r="H11" s="36">
        <v>13</v>
      </c>
      <c r="I11" s="36">
        <v>593762.64823690301</v>
      </c>
      <c r="J11" s="62">
        <v>29</v>
      </c>
      <c r="K11" s="37">
        <v>985812.47158211039</v>
      </c>
      <c r="L11" s="37">
        <v>0</v>
      </c>
      <c r="M11" s="37">
        <v>0</v>
      </c>
      <c r="N11" s="63">
        <v>29</v>
      </c>
      <c r="O11" s="42">
        <v>985812.47158211039</v>
      </c>
      <c r="P11" s="36">
        <v>150</v>
      </c>
      <c r="Q11" s="36">
        <v>4360924.2878056346</v>
      </c>
      <c r="R11" s="62">
        <v>0</v>
      </c>
      <c r="S11" s="37">
        <v>0</v>
      </c>
      <c r="T11" s="37">
        <v>9</v>
      </c>
      <c r="U11" s="37">
        <v>586964.89829213475</v>
      </c>
      <c r="V11" s="37">
        <v>12</v>
      </c>
      <c r="W11" s="37">
        <v>717925.63192195632</v>
      </c>
      <c r="X11" s="63">
        <v>21</v>
      </c>
      <c r="Y11" s="42">
        <v>1304890.5302140911</v>
      </c>
    </row>
    <row r="12" spans="2:25" x14ac:dyDescent="0.25">
      <c r="B12" s="129" t="s">
        <v>21</v>
      </c>
      <c r="C12" s="16" t="s">
        <v>31</v>
      </c>
      <c r="D12" s="39">
        <v>157</v>
      </c>
      <c r="E12" s="39">
        <v>275251.03986498836</v>
      </c>
      <c r="F12" s="64">
        <v>0</v>
      </c>
      <c r="G12" s="38">
        <v>0</v>
      </c>
      <c r="H12" s="39">
        <v>9</v>
      </c>
      <c r="I12" s="39">
        <v>18867.224336499719</v>
      </c>
      <c r="J12" s="64">
        <v>1</v>
      </c>
      <c r="K12" s="39">
        <v>4161.8877212867028</v>
      </c>
      <c r="L12" s="39">
        <v>0</v>
      </c>
      <c r="M12" s="39">
        <v>0</v>
      </c>
      <c r="N12" s="65">
        <v>1</v>
      </c>
      <c r="O12" s="43">
        <v>4161.8877212867028</v>
      </c>
      <c r="P12" s="39">
        <v>116</v>
      </c>
      <c r="Q12" s="39">
        <v>181851.34291977927</v>
      </c>
      <c r="R12" s="64">
        <v>9</v>
      </c>
      <c r="S12" s="39">
        <v>24138.948783462878</v>
      </c>
      <c r="T12" s="39">
        <v>6</v>
      </c>
      <c r="U12" s="39">
        <v>14393.195036116515</v>
      </c>
      <c r="V12" s="39">
        <v>16</v>
      </c>
      <c r="W12" s="39">
        <v>31838.44106784328</v>
      </c>
      <c r="X12" s="65">
        <v>31</v>
      </c>
      <c r="Y12" s="43">
        <v>70370.584887422665</v>
      </c>
    </row>
    <row r="13" spans="2:25" x14ac:dyDescent="0.25">
      <c r="B13" s="130"/>
      <c r="C13" s="33" t="s">
        <v>1</v>
      </c>
      <c r="D13" s="37">
        <v>149</v>
      </c>
      <c r="E13" s="37">
        <v>559426.58898272016</v>
      </c>
      <c r="F13" s="62">
        <v>0</v>
      </c>
      <c r="G13" s="35">
        <v>0</v>
      </c>
      <c r="H13" s="37">
        <v>25</v>
      </c>
      <c r="I13" s="37">
        <v>99815.94051552609</v>
      </c>
      <c r="J13" s="62">
        <v>2</v>
      </c>
      <c r="K13" s="37">
        <v>2774.5918141911352</v>
      </c>
      <c r="L13" s="37">
        <v>0</v>
      </c>
      <c r="M13" s="37">
        <v>0</v>
      </c>
      <c r="N13" s="63">
        <v>2</v>
      </c>
      <c r="O13" s="42">
        <v>2774.5918141911352</v>
      </c>
      <c r="P13" s="37">
        <v>90</v>
      </c>
      <c r="Q13" s="37">
        <v>330245.30513053242</v>
      </c>
      <c r="R13" s="62">
        <v>7</v>
      </c>
      <c r="S13" s="37">
        <v>31907.805863198057</v>
      </c>
      <c r="T13" s="37">
        <v>11</v>
      </c>
      <c r="U13" s="37">
        <v>50289.476632214326</v>
      </c>
      <c r="V13" s="37">
        <v>14</v>
      </c>
      <c r="W13" s="37">
        <v>44393.469027058163</v>
      </c>
      <c r="X13" s="63">
        <v>32</v>
      </c>
      <c r="Y13" s="42">
        <v>126590.75152247056</v>
      </c>
    </row>
    <row r="14" spans="2:25" x14ac:dyDescent="0.25">
      <c r="B14" s="130"/>
      <c r="C14" s="33" t="s">
        <v>32</v>
      </c>
      <c r="D14" s="37">
        <v>110</v>
      </c>
      <c r="E14" s="37">
        <v>1501262.2658634686</v>
      </c>
      <c r="F14" s="62">
        <v>0</v>
      </c>
      <c r="G14" s="35">
        <v>0</v>
      </c>
      <c r="H14" s="37">
        <v>21</v>
      </c>
      <c r="I14" s="37">
        <v>168244.31113301497</v>
      </c>
      <c r="J14" s="62">
        <v>2</v>
      </c>
      <c r="K14" s="37">
        <v>6069.4195935431089</v>
      </c>
      <c r="L14" s="37">
        <v>0</v>
      </c>
      <c r="M14" s="37">
        <v>0</v>
      </c>
      <c r="N14" s="63">
        <v>2</v>
      </c>
      <c r="O14" s="42">
        <v>6069.4195935431089</v>
      </c>
      <c r="P14" s="37">
        <v>64</v>
      </c>
      <c r="Q14" s="37">
        <v>1031350.4597325224</v>
      </c>
      <c r="R14" s="62">
        <v>8</v>
      </c>
      <c r="S14" s="37">
        <v>110290.02461409764</v>
      </c>
      <c r="T14" s="37">
        <v>2</v>
      </c>
      <c r="U14" s="37">
        <v>27745.918141911356</v>
      </c>
      <c r="V14" s="37">
        <v>13</v>
      </c>
      <c r="W14" s="37">
        <v>157562.13264837911</v>
      </c>
      <c r="X14" s="63">
        <v>23</v>
      </c>
      <c r="Y14" s="42">
        <v>295598.07540438807</v>
      </c>
    </row>
    <row r="15" spans="2:25" x14ac:dyDescent="0.25">
      <c r="B15" s="131"/>
      <c r="C15" s="17" t="s">
        <v>33</v>
      </c>
      <c r="D15" s="41">
        <v>6</v>
      </c>
      <c r="E15" s="41">
        <v>167169.1568050159</v>
      </c>
      <c r="F15" s="66">
        <v>0</v>
      </c>
      <c r="G15" s="40">
        <v>0</v>
      </c>
      <c r="H15" s="41">
        <v>3</v>
      </c>
      <c r="I15" s="41">
        <v>149134.31001277352</v>
      </c>
      <c r="J15" s="66">
        <v>1</v>
      </c>
      <c r="K15" s="41">
        <v>6936.4795354778389</v>
      </c>
      <c r="L15" s="41">
        <v>0</v>
      </c>
      <c r="M15" s="41">
        <v>0</v>
      </c>
      <c r="N15" s="67">
        <v>1</v>
      </c>
      <c r="O15" s="44">
        <v>6936.4795354778389</v>
      </c>
      <c r="P15" s="41">
        <v>2</v>
      </c>
      <c r="Q15" s="41">
        <v>11098.367256764541</v>
      </c>
      <c r="R15" s="66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7">
        <v>0</v>
      </c>
      <c r="Y15" s="44">
        <v>0</v>
      </c>
    </row>
    <row r="16" spans="2:25" x14ac:dyDescent="0.25">
      <c r="B16" s="132" t="s">
        <v>85</v>
      </c>
      <c r="C16" s="6" t="s">
        <v>31</v>
      </c>
      <c r="D16" s="36">
        <v>229470</v>
      </c>
      <c r="E16" s="36">
        <v>70760935.072470605</v>
      </c>
      <c r="F16" s="62">
        <v>0</v>
      </c>
      <c r="G16" s="35">
        <v>0</v>
      </c>
      <c r="H16" s="36">
        <v>29484</v>
      </c>
      <c r="I16" s="36">
        <v>14568099.609025331</v>
      </c>
      <c r="J16" s="62">
        <v>10358</v>
      </c>
      <c r="K16" s="37">
        <v>2905945.6766136941</v>
      </c>
      <c r="L16" s="37">
        <v>10343</v>
      </c>
      <c r="M16" s="37">
        <v>4074871.7363430257</v>
      </c>
      <c r="N16" s="63">
        <v>20701</v>
      </c>
      <c r="O16" s="42">
        <v>6980817.4129567193</v>
      </c>
      <c r="P16" s="36">
        <v>138012</v>
      </c>
      <c r="Q16" s="36">
        <v>28560987.908294193</v>
      </c>
      <c r="R16" s="62">
        <v>0</v>
      </c>
      <c r="S16" s="37">
        <v>0</v>
      </c>
      <c r="T16" s="37">
        <v>27624</v>
      </c>
      <c r="U16" s="37">
        <v>11639360.477326903</v>
      </c>
      <c r="V16" s="37">
        <v>13649</v>
      </c>
      <c r="W16" s="37">
        <v>9011669.6648674589</v>
      </c>
      <c r="X16" s="63">
        <v>41273</v>
      </c>
      <c r="Y16" s="42">
        <v>20651030.142194364</v>
      </c>
    </row>
    <row r="17" spans="2:25" x14ac:dyDescent="0.25">
      <c r="B17" s="132"/>
      <c r="C17" s="6" t="s">
        <v>1</v>
      </c>
      <c r="D17" s="36">
        <v>4747</v>
      </c>
      <c r="E17" s="36">
        <v>18291992.897946697</v>
      </c>
      <c r="F17" s="62">
        <v>0</v>
      </c>
      <c r="G17" s="35">
        <v>0</v>
      </c>
      <c r="H17" s="36">
        <v>867</v>
      </c>
      <c r="I17" s="36">
        <v>5049433.3205586504</v>
      </c>
      <c r="J17" s="62">
        <v>378</v>
      </c>
      <c r="K17" s="37">
        <v>1031594.1082236473</v>
      </c>
      <c r="L17" s="37">
        <v>423</v>
      </c>
      <c r="M17" s="37">
        <v>1204121.6847182766</v>
      </c>
      <c r="N17" s="63">
        <v>801</v>
      </c>
      <c r="O17" s="42">
        <v>2235715.7929419242</v>
      </c>
      <c r="P17" s="36">
        <v>2038</v>
      </c>
      <c r="Q17" s="36">
        <v>6279808.2371388134</v>
      </c>
      <c r="R17" s="62">
        <v>0</v>
      </c>
      <c r="S17" s="37">
        <v>0</v>
      </c>
      <c r="T17" s="37">
        <v>432</v>
      </c>
      <c r="U17" s="37">
        <v>1903503.8257806054</v>
      </c>
      <c r="V17" s="37">
        <v>609</v>
      </c>
      <c r="W17" s="37">
        <v>2823531.7215267052</v>
      </c>
      <c r="X17" s="63">
        <v>1041</v>
      </c>
      <c r="Y17" s="42">
        <v>4727035.5473073106</v>
      </c>
    </row>
    <row r="18" spans="2:25" x14ac:dyDescent="0.25">
      <c r="B18" s="132"/>
      <c r="C18" s="6" t="s">
        <v>32</v>
      </c>
      <c r="D18" s="36">
        <v>1523</v>
      </c>
      <c r="E18" s="36">
        <v>27479457.955153581</v>
      </c>
      <c r="F18" s="62">
        <v>0</v>
      </c>
      <c r="G18" s="35">
        <v>0</v>
      </c>
      <c r="H18" s="36">
        <v>264</v>
      </c>
      <c r="I18" s="36">
        <v>5474330.693609803</v>
      </c>
      <c r="J18" s="62">
        <v>165</v>
      </c>
      <c r="K18" s="37">
        <v>4380520.6663737157</v>
      </c>
      <c r="L18" s="37">
        <v>67</v>
      </c>
      <c r="M18" s="37">
        <v>411612.90913523949</v>
      </c>
      <c r="N18" s="63">
        <v>232</v>
      </c>
      <c r="O18" s="42">
        <v>4792133.5755089559</v>
      </c>
      <c r="P18" s="36">
        <v>783</v>
      </c>
      <c r="Q18" s="36">
        <v>12963991.250602173</v>
      </c>
      <c r="R18" s="62">
        <v>0</v>
      </c>
      <c r="S18" s="37">
        <v>0</v>
      </c>
      <c r="T18" s="37">
        <v>101</v>
      </c>
      <c r="U18" s="37">
        <v>2351657.4203510066</v>
      </c>
      <c r="V18" s="37">
        <v>143</v>
      </c>
      <c r="W18" s="37">
        <v>1897345.0150816406</v>
      </c>
      <c r="X18" s="63">
        <v>244</v>
      </c>
      <c r="Y18" s="42">
        <v>4249002.4354326474</v>
      </c>
    </row>
    <row r="19" spans="2:25" x14ac:dyDescent="0.25">
      <c r="B19" s="132"/>
      <c r="C19" s="6" t="s">
        <v>33</v>
      </c>
      <c r="D19" s="36">
        <v>204</v>
      </c>
      <c r="E19" s="36">
        <v>9585435.2763684206</v>
      </c>
      <c r="F19" s="62">
        <v>0</v>
      </c>
      <c r="G19" s="35">
        <v>0</v>
      </c>
      <c r="H19" s="36">
        <v>8</v>
      </c>
      <c r="I19" s="36">
        <v>208354.50404691556</v>
      </c>
      <c r="J19" s="62">
        <v>60</v>
      </c>
      <c r="K19" s="37">
        <v>4688640.4665892329</v>
      </c>
      <c r="L19" s="37">
        <v>8</v>
      </c>
      <c r="M19" s="37">
        <v>52023.596516083788</v>
      </c>
      <c r="N19" s="63">
        <v>68</v>
      </c>
      <c r="O19" s="42">
        <v>4740664.0631053159</v>
      </c>
      <c r="P19" s="36">
        <v>100</v>
      </c>
      <c r="Q19" s="36">
        <v>4119614.3014254118</v>
      </c>
      <c r="R19" s="62">
        <v>0</v>
      </c>
      <c r="S19" s="37">
        <v>0</v>
      </c>
      <c r="T19" s="37">
        <v>3</v>
      </c>
      <c r="U19" s="37">
        <v>280927.42118685244</v>
      </c>
      <c r="V19" s="37">
        <v>25</v>
      </c>
      <c r="W19" s="37">
        <v>235874.9866039239</v>
      </c>
      <c r="X19" s="63">
        <v>28</v>
      </c>
      <c r="Y19" s="42">
        <v>516802.40779077634</v>
      </c>
    </row>
    <row r="20" spans="2:25" x14ac:dyDescent="0.25">
      <c r="B20" s="129" t="s">
        <v>22</v>
      </c>
      <c r="C20" s="16" t="s">
        <v>31</v>
      </c>
      <c r="D20" s="39">
        <v>8280</v>
      </c>
      <c r="E20" s="39">
        <v>7426499.2227674685</v>
      </c>
      <c r="F20" s="64">
        <v>1021</v>
      </c>
      <c r="G20" s="38">
        <v>1352895.6771859536</v>
      </c>
      <c r="H20" s="39">
        <v>11</v>
      </c>
      <c r="I20" s="39">
        <v>7279.8187289802991</v>
      </c>
      <c r="J20" s="64">
        <v>73</v>
      </c>
      <c r="K20" s="39">
        <v>48375.591568986587</v>
      </c>
      <c r="L20" s="39">
        <v>6</v>
      </c>
      <c r="M20" s="39">
        <v>5391.8243877603045</v>
      </c>
      <c r="N20" s="65">
        <v>79</v>
      </c>
      <c r="O20" s="43">
        <v>53767.415956746889</v>
      </c>
      <c r="P20" s="39">
        <v>2876</v>
      </c>
      <c r="Q20" s="39">
        <v>2796582.2032131855</v>
      </c>
      <c r="R20" s="64">
        <v>529</v>
      </c>
      <c r="S20" s="39">
        <v>307849.9324907129</v>
      </c>
      <c r="T20" s="39">
        <v>96</v>
      </c>
      <c r="U20" s="39">
        <v>133694.92953750677</v>
      </c>
      <c r="V20" s="39">
        <v>3668</v>
      </c>
      <c r="W20" s="39">
        <v>2774429.2456543823</v>
      </c>
      <c r="X20" s="65">
        <v>4293</v>
      </c>
      <c r="Y20" s="43">
        <v>3215974.107682602</v>
      </c>
    </row>
    <row r="21" spans="2:25" x14ac:dyDescent="0.25">
      <c r="B21" s="130"/>
      <c r="C21" s="33" t="s">
        <v>1</v>
      </c>
      <c r="D21" s="37">
        <v>1714</v>
      </c>
      <c r="E21" s="37">
        <v>11675267.424835442</v>
      </c>
      <c r="F21" s="62">
        <v>249</v>
      </c>
      <c r="G21" s="35">
        <v>2472839.8189995028</v>
      </c>
      <c r="H21" s="37">
        <v>1</v>
      </c>
      <c r="I21" s="37">
        <v>5202.359651608379</v>
      </c>
      <c r="J21" s="62">
        <v>13</v>
      </c>
      <c r="K21" s="37">
        <v>52871.522630091073</v>
      </c>
      <c r="L21" s="37">
        <v>0</v>
      </c>
      <c r="M21" s="37">
        <v>0</v>
      </c>
      <c r="N21" s="63">
        <v>13</v>
      </c>
      <c r="O21" s="42">
        <v>52871.522630091073</v>
      </c>
      <c r="P21" s="37">
        <v>1126</v>
      </c>
      <c r="Q21" s="37">
        <v>6461297.4509825008</v>
      </c>
      <c r="R21" s="62">
        <v>25</v>
      </c>
      <c r="S21" s="37">
        <v>211647.58296636466</v>
      </c>
      <c r="T21" s="37">
        <v>22</v>
      </c>
      <c r="U21" s="37">
        <v>217775.3298556137</v>
      </c>
      <c r="V21" s="37">
        <v>278</v>
      </c>
      <c r="W21" s="37">
        <v>2253633.3597497595</v>
      </c>
      <c r="X21" s="63">
        <v>325</v>
      </c>
      <c r="Y21" s="42">
        <v>2683056.2725717379</v>
      </c>
    </row>
    <row r="22" spans="2:25" x14ac:dyDescent="0.25">
      <c r="B22" s="130"/>
      <c r="C22" s="33" t="s">
        <v>32</v>
      </c>
      <c r="D22" s="37">
        <v>862</v>
      </c>
      <c r="E22" s="37">
        <v>13858830.217073658</v>
      </c>
      <c r="F22" s="62">
        <v>86</v>
      </c>
      <c r="G22" s="35">
        <v>1778201.2113174214</v>
      </c>
      <c r="H22" s="37">
        <v>0</v>
      </c>
      <c r="I22" s="37">
        <v>0</v>
      </c>
      <c r="J22" s="62">
        <v>5</v>
      </c>
      <c r="K22" s="37">
        <v>43417.472679808292</v>
      </c>
      <c r="L22" s="37">
        <v>1</v>
      </c>
      <c r="M22" s="37">
        <v>15607.078954825136</v>
      </c>
      <c r="N22" s="63">
        <v>6</v>
      </c>
      <c r="O22" s="42">
        <v>59024.551634633426</v>
      </c>
      <c r="P22" s="37">
        <v>671</v>
      </c>
      <c r="Q22" s="37">
        <v>9624944.0366565194</v>
      </c>
      <c r="R22" s="62">
        <v>0</v>
      </c>
      <c r="S22" s="37">
        <v>0</v>
      </c>
      <c r="T22" s="37">
        <v>57</v>
      </c>
      <c r="U22" s="37">
        <v>1577460.8288330033</v>
      </c>
      <c r="V22" s="37">
        <v>42</v>
      </c>
      <c r="W22" s="37">
        <v>819199.58863208117</v>
      </c>
      <c r="X22" s="63">
        <v>99</v>
      </c>
      <c r="Y22" s="42">
        <v>2396660.4174650842</v>
      </c>
    </row>
    <row r="23" spans="2:25" x14ac:dyDescent="0.25">
      <c r="B23" s="131"/>
      <c r="C23" s="17" t="s">
        <v>33</v>
      </c>
      <c r="D23" s="41">
        <v>104</v>
      </c>
      <c r="E23" s="41">
        <v>3643225.1807386451</v>
      </c>
      <c r="F23" s="66">
        <v>12</v>
      </c>
      <c r="G23" s="40">
        <v>454339.40957379842</v>
      </c>
      <c r="H23" s="41">
        <v>0</v>
      </c>
      <c r="I23" s="41">
        <v>0</v>
      </c>
      <c r="J23" s="66">
        <v>1</v>
      </c>
      <c r="K23" s="41">
        <v>26011.798258041894</v>
      </c>
      <c r="L23" s="41">
        <v>0</v>
      </c>
      <c r="M23" s="41">
        <v>0</v>
      </c>
      <c r="N23" s="67">
        <v>1</v>
      </c>
      <c r="O23" s="44">
        <v>26011.798258041894</v>
      </c>
      <c r="P23" s="41">
        <v>79</v>
      </c>
      <c r="Q23" s="41">
        <v>2552463.7737847548</v>
      </c>
      <c r="R23" s="66">
        <v>0</v>
      </c>
      <c r="S23" s="41">
        <v>0</v>
      </c>
      <c r="T23" s="41">
        <v>9</v>
      </c>
      <c r="U23" s="41">
        <v>565323.08214144385</v>
      </c>
      <c r="V23" s="41">
        <v>3</v>
      </c>
      <c r="W23" s="41">
        <v>45087.116980605948</v>
      </c>
      <c r="X23" s="67">
        <v>12</v>
      </c>
      <c r="Y23" s="44">
        <v>610410.19912204985</v>
      </c>
    </row>
    <row r="24" spans="2:25" x14ac:dyDescent="0.25">
      <c r="B24" s="132" t="s">
        <v>23</v>
      </c>
      <c r="C24" s="6" t="s">
        <v>31</v>
      </c>
      <c r="D24" s="36">
        <v>25413</v>
      </c>
      <c r="E24" s="36">
        <v>18422952.183413006</v>
      </c>
      <c r="F24" s="62">
        <v>0</v>
      </c>
      <c r="G24" s="35">
        <v>0</v>
      </c>
      <c r="H24" s="36">
        <v>1812</v>
      </c>
      <c r="I24" s="36">
        <v>268016.19546583144</v>
      </c>
      <c r="J24" s="62">
        <v>5320</v>
      </c>
      <c r="K24" s="37">
        <v>3061777.2259422946</v>
      </c>
      <c r="L24" s="37">
        <v>0</v>
      </c>
      <c r="M24" s="37">
        <v>0</v>
      </c>
      <c r="N24" s="63">
        <v>5320</v>
      </c>
      <c r="O24" s="42">
        <v>3061777.2259422946</v>
      </c>
      <c r="P24" s="36">
        <v>16873</v>
      </c>
      <c r="Q24" s="36">
        <v>14953925.150426229</v>
      </c>
      <c r="R24" s="62">
        <v>0</v>
      </c>
      <c r="S24" s="37">
        <v>0</v>
      </c>
      <c r="T24" s="37">
        <v>345</v>
      </c>
      <c r="U24" s="37">
        <v>3468.2516984837202</v>
      </c>
      <c r="V24" s="37">
        <v>1063</v>
      </c>
      <c r="W24" s="37">
        <v>135765.35988016537</v>
      </c>
      <c r="X24" s="63">
        <v>1408</v>
      </c>
      <c r="Y24" s="42">
        <v>139233.61157864911</v>
      </c>
    </row>
    <row r="25" spans="2:25" x14ac:dyDescent="0.25">
      <c r="B25" s="132"/>
      <c r="C25" s="6" t="s">
        <v>1</v>
      </c>
      <c r="D25" s="36">
        <v>4530</v>
      </c>
      <c r="E25" s="36">
        <v>21831360.322088491</v>
      </c>
      <c r="F25" s="62">
        <v>0</v>
      </c>
      <c r="G25" s="35">
        <v>0</v>
      </c>
      <c r="H25" s="36">
        <v>119</v>
      </c>
      <c r="I25" s="36">
        <v>449421.44814964209</v>
      </c>
      <c r="J25" s="62">
        <v>931</v>
      </c>
      <c r="K25" s="37">
        <v>4061487.8028597026</v>
      </c>
      <c r="L25" s="37">
        <v>0</v>
      </c>
      <c r="M25" s="37">
        <v>0</v>
      </c>
      <c r="N25" s="63">
        <v>931</v>
      </c>
      <c r="O25" s="42">
        <v>4061487.8028597026</v>
      </c>
      <c r="P25" s="36">
        <v>3220</v>
      </c>
      <c r="Q25" s="36">
        <v>16700618.663083743</v>
      </c>
      <c r="R25" s="62">
        <v>0</v>
      </c>
      <c r="S25" s="37">
        <v>0</v>
      </c>
      <c r="T25" s="37">
        <v>120</v>
      </c>
      <c r="U25" s="37">
        <v>32809.552260650707</v>
      </c>
      <c r="V25" s="37">
        <v>140</v>
      </c>
      <c r="W25" s="37">
        <v>587022.85573475179</v>
      </c>
      <c r="X25" s="63">
        <v>260</v>
      </c>
      <c r="Y25" s="42">
        <v>619832.40799540246</v>
      </c>
    </row>
    <row r="26" spans="2:25" x14ac:dyDescent="0.25">
      <c r="B26" s="132"/>
      <c r="C26" s="6" t="s">
        <v>32</v>
      </c>
      <c r="D26" s="36">
        <v>1802</v>
      </c>
      <c r="E26" s="36">
        <v>33265675.035159282</v>
      </c>
      <c r="F26" s="62">
        <v>0</v>
      </c>
      <c r="G26" s="35">
        <v>0</v>
      </c>
      <c r="H26" s="36">
        <v>79</v>
      </c>
      <c r="I26" s="36">
        <v>2401454.2328999303</v>
      </c>
      <c r="J26" s="62">
        <v>226</v>
      </c>
      <c r="K26" s="37">
        <v>3318424.830931982</v>
      </c>
      <c r="L26" s="37">
        <v>0</v>
      </c>
      <c r="M26" s="37">
        <v>0</v>
      </c>
      <c r="N26" s="63">
        <v>226</v>
      </c>
      <c r="O26" s="42">
        <v>3318424.830931982</v>
      </c>
      <c r="P26" s="36">
        <v>1391</v>
      </c>
      <c r="Q26" s="36">
        <v>25196955.204145797</v>
      </c>
      <c r="R26" s="62">
        <v>0</v>
      </c>
      <c r="S26" s="37">
        <v>0</v>
      </c>
      <c r="T26" s="37">
        <v>18</v>
      </c>
      <c r="U26" s="37">
        <v>212256.27413244583</v>
      </c>
      <c r="V26" s="37">
        <v>88</v>
      </c>
      <c r="W26" s="37">
        <v>2136584.4930491275</v>
      </c>
      <c r="X26" s="63">
        <v>106</v>
      </c>
      <c r="Y26" s="42">
        <v>2348840.767181573</v>
      </c>
    </row>
    <row r="27" spans="2:25" x14ac:dyDescent="0.25">
      <c r="B27" s="132"/>
      <c r="C27" s="6" t="s">
        <v>33</v>
      </c>
      <c r="D27" s="36">
        <v>210</v>
      </c>
      <c r="E27" s="36">
        <v>10687491.77982088</v>
      </c>
      <c r="F27" s="62">
        <v>0</v>
      </c>
      <c r="G27" s="35">
        <v>0</v>
      </c>
      <c r="H27" s="36">
        <v>10</v>
      </c>
      <c r="I27" s="36">
        <v>556548.43556374672</v>
      </c>
      <c r="J27" s="62">
        <v>13</v>
      </c>
      <c r="K27" s="37">
        <v>677406.45768903557</v>
      </c>
      <c r="L27" s="37">
        <v>0</v>
      </c>
      <c r="M27" s="37">
        <v>0</v>
      </c>
      <c r="N27" s="63">
        <v>13</v>
      </c>
      <c r="O27" s="42">
        <v>677406.45768903557</v>
      </c>
      <c r="P27" s="36">
        <v>165</v>
      </c>
      <c r="Q27" s="36">
        <v>7867184.8262429219</v>
      </c>
      <c r="R27" s="62">
        <v>0</v>
      </c>
      <c r="S27" s="37">
        <v>0</v>
      </c>
      <c r="T27" s="37">
        <v>9</v>
      </c>
      <c r="U27" s="37">
        <v>928933.33939119219</v>
      </c>
      <c r="V27" s="37">
        <v>13</v>
      </c>
      <c r="W27" s="37">
        <v>657418.7209339831</v>
      </c>
      <c r="X27" s="63">
        <v>22</v>
      </c>
      <c r="Y27" s="42">
        <v>1586352.0603251753</v>
      </c>
    </row>
    <row r="28" spans="2:25" x14ac:dyDescent="0.25">
      <c r="B28" s="129" t="s">
        <v>24</v>
      </c>
      <c r="C28" s="16" t="s">
        <v>31</v>
      </c>
      <c r="D28" s="39">
        <v>335</v>
      </c>
      <c r="E28" s="39">
        <v>290065.51907237072</v>
      </c>
      <c r="F28" s="64">
        <v>2</v>
      </c>
      <c r="G28" s="38">
        <v>2122.5627378562185</v>
      </c>
      <c r="H28" s="39">
        <v>33</v>
      </c>
      <c r="I28" s="39">
        <v>30220.95808736288</v>
      </c>
      <c r="J28" s="64">
        <v>51</v>
      </c>
      <c r="K28" s="39">
        <v>38135.773124401945</v>
      </c>
      <c r="L28" s="39">
        <v>0</v>
      </c>
      <c r="M28" s="39">
        <v>0</v>
      </c>
      <c r="N28" s="65">
        <v>51</v>
      </c>
      <c r="O28" s="43">
        <v>38135.773124401945</v>
      </c>
      <c r="P28" s="39">
        <v>216</v>
      </c>
      <c r="Q28" s="39">
        <v>190649.55622138051</v>
      </c>
      <c r="R28" s="64">
        <v>0</v>
      </c>
      <c r="S28" s="39">
        <v>0</v>
      </c>
      <c r="T28" s="39">
        <v>0</v>
      </c>
      <c r="U28" s="39">
        <v>0</v>
      </c>
      <c r="V28" s="39">
        <v>33</v>
      </c>
      <c r="W28" s="39">
        <v>28936.668901369158</v>
      </c>
      <c r="X28" s="65">
        <v>33</v>
      </c>
      <c r="Y28" s="43">
        <v>28936.668901369158</v>
      </c>
    </row>
    <row r="29" spans="2:25" x14ac:dyDescent="0.25">
      <c r="B29" s="130"/>
      <c r="C29" s="33" t="s">
        <v>1</v>
      </c>
      <c r="D29" s="37">
        <v>175</v>
      </c>
      <c r="E29" s="37">
        <v>715063.46705362969</v>
      </c>
      <c r="F29" s="62">
        <v>0</v>
      </c>
      <c r="G29" s="35">
        <v>0</v>
      </c>
      <c r="H29" s="37">
        <v>12</v>
      </c>
      <c r="I29" s="37">
        <v>67743.393263360442</v>
      </c>
      <c r="J29" s="62">
        <v>18</v>
      </c>
      <c r="K29" s="37">
        <v>88865.979238423097</v>
      </c>
      <c r="L29" s="37">
        <v>0</v>
      </c>
      <c r="M29" s="37">
        <v>0</v>
      </c>
      <c r="N29" s="63">
        <v>18</v>
      </c>
      <c r="O29" s="42">
        <v>88865.979238423097</v>
      </c>
      <c r="P29" s="37">
        <v>134</v>
      </c>
      <c r="Q29" s="37">
        <v>510488.33856401697</v>
      </c>
      <c r="R29" s="62">
        <v>0</v>
      </c>
      <c r="S29" s="37">
        <v>0</v>
      </c>
      <c r="T29" s="37">
        <v>0</v>
      </c>
      <c r="U29" s="37">
        <v>0</v>
      </c>
      <c r="V29" s="37">
        <v>11</v>
      </c>
      <c r="W29" s="37">
        <v>47965.755987829252</v>
      </c>
      <c r="X29" s="63">
        <v>11</v>
      </c>
      <c r="Y29" s="42">
        <v>47965.755987829252</v>
      </c>
    </row>
    <row r="30" spans="2:25" x14ac:dyDescent="0.25">
      <c r="B30" s="130"/>
      <c r="C30" s="33" t="s">
        <v>32</v>
      </c>
      <c r="D30" s="37">
        <v>149</v>
      </c>
      <c r="E30" s="37">
        <v>1670248.9120998909</v>
      </c>
      <c r="F30" s="62">
        <v>2</v>
      </c>
      <c r="G30" s="35">
        <v>12138.839187086218</v>
      </c>
      <c r="H30" s="37">
        <v>7</v>
      </c>
      <c r="I30" s="37">
        <v>99711.893322493925</v>
      </c>
      <c r="J30" s="62">
        <v>30</v>
      </c>
      <c r="K30" s="37">
        <v>382338.75199553848</v>
      </c>
      <c r="L30" s="37">
        <v>0</v>
      </c>
      <c r="M30" s="37">
        <v>0</v>
      </c>
      <c r="N30" s="63">
        <v>30</v>
      </c>
      <c r="O30" s="42">
        <v>382338.75199553848</v>
      </c>
      <c r="P30" s="37">
        <v>103</v>
      </c>
      <c r="Q30" s="37">
        <v>1147273.0375225393</v>
      </c>
      <c r="R30" s="62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28786.390072233029</v>
      </c>
      <c r="X30" s="63">
        <v>7</v>
      </c>
      <c r="Y30" s="42">
        <v>28786.390072233029</v>
      </c>
    </row>
    <row r="31" spans="2:25" x14ac:dyDescent="0.25">
      <c r="B31" s="131"/>
      <c r="C31" s="17" t="s">
        <v>33</v>
      </c>
      <c r="D31" s="41">
        <v>27</v>
      </c>
      <c r="E31" s="41">
        <v>633780.10041941423</v>
      </c>
      <c r="F31" s="66">
        <v>0</v>
      </c>
      <c r="G31" s="40">
        <v>0</v>
      </c>
      <c r="H31" s="41">
        <v>3</v>
      </c>
      <c r="I31" s="41">
        <v>62428.315819300544</v>
      </c>
      <c r="J31" s="66">
        <v>7</v>
      </c>
      <c r="K31" s="41">
        <v>149827.95796632132</v>
      </c>
      <c r="L31" s="41">
        <v>0</v>
      </c>
      <c r="M31" s="41">
        <v>0</v>
      </c>
      <c r="N31" s="67">
        <v>7</v>
      </c>
      <c r="O31" s="44">
        <v>149827.95796632132</v>
      </c>
      <c r="P31" s="41">
        <v>16</v>
      </c>
      <c r="Q31" s="41">
        <v>416321.46698218398</v>
      </c>
      <c r="R31" s="66">
        <v>0</v>
      </c>
      <c r="S31" s="41">
        <v>0</v>
      </c>
      <c r="T31" s="41">
        <v>0</v>
      </c>
      <c r="U31" s="41">
        <v>0</v>
      </c>
      <c r="V31" s="41">
        <v>1</v>
      </c>
      <c r="W31" s="41">
        <v>5202.359651608379</v>
      </c>
      <c r="X31" s="67">
        <v>1</v>
      </c>
      <c r="Y31" s="44">
        <v>5202.359651608379</v>
      </c>
    </row>
    <row r="32" spans="2:25" x14ac:dyDescent="0.25">
      <c r="B32" s="132" t="s">
        <v>25</v>
      </c>
      <c r="C32" s="6" t="s">
        <v>31</v>
      </c>
      <c r="D32" s="36">
        <v>48667</v>
      </c>
      <c r="E32" s="36">
        <v>30066421.491884146</v>
      </c>
      <c r="F32" s="62">
        <v>0</v>
      </c>
      <c r="G32" s="35">
        <v>0</v>
      </c>
      <c r="H32" s="36">
        <v>0</v>
      </c>
      <c r="I32" s="36">
        <v>0</v>
      </c>
      <c r="J32" s="62">
        <v>9839</v>
      </c>
      <c r="K32" s="37">
        <v>5555483.7839328246</v>
      </c>
      <c r="L32" s="37">
        <v>680</v>
      </c>
      <c r="M32" s="37">
        <v>482246.99121529551</v>
      </c>
      <c r="N32" s="63">
        <v>10519</v>
      </c>
      <c r="O32" s="42">
        <v>6037730.7751481198</v>
      </c>
      <c r="P32" s="36">
        <v>29822</v>
      </c>
      <c r="Q32" s="36">
        <v>21093370.307150781</v>
      </c>
      <c r="R32" s="62">
        <v>0</v>
      </c>
      <c r="S32" s="37">
        <v>0</v>
      </c>
      <c r="T32" s="37">
        <v>1979</v>
      </c>
      <c r="U32" s="37">
        <v>0</v>
      </c>
      <c r="V32" s="37">
        <v>6347</v>
      </c>
      <c r="W32" s="37">
        <v>2935320.4095852436</v>
      </c>
      <c r="X32" s="63">
        <v>8326</v>
      </c>
      <c r="Y32" s="42">
        <v>2935320.4095852436</v>
      </c>
    </row>
    <row r="33" spans="2:25" x14ac:dyDescent="0.25">
      <c r="B33" s="132"/>
      <c r="C33" s="6" t="s">
        <v>1</v>
      </c>
      <c r="D33" s="36">
        <v>8064</v>
      </c>
      <c r="E33" s="36">
        <v>31473395.065769967</v>
      </c>
      <c r="F33" s="62">
        <v>0</v>
      </c>
      <c r="G33" s="35">
        <v>0</v>
      </c>
      <c r="H33" s="36">
        <v>0</v>
      </c>
      <c r="I33" s="36">
        <v>0</v>
      </c>
      <c r="J33" s="62">
        <v>1254</v>
      </c>
      <c r="K33" s="37">
        <v>5557639.300983211</v>
      </c>
      <c r="L33" s="37">
        <v>188</v>
      </c>
      <c r="M33" s="37">
        <v>809015.723958635</v>
      </c>
      <c r="N33" s="63">
        <v>1442</v>
      </c>
      <c r="O33" s="42">
        <v>6366655.0249418467</v>
      </c>
      <c r="P33" s="36">
        <v>5177</v>
      </c>
      <c r="Q33" s="36">
        <v>21990562.114786945</v>
      </c>
      <c r="R33" s="62">
        <v>0</v>
      </c>
      <c r="S33" s="37">
        <v>0</v>
      </c>
      <c r="T33" s="37">
        <v>599</v>
      </c>
      <c r="U33" s="37">
        <v>0</v>
      </c>
      <c r="V33" s="37">
        <v>846</v>
      </c>
      <c r="W33" s="37">
        <v>3116177.9260411742</v>
      </c>
      <c r="X33" s="63">
        <v>1445</v>
      </c>
      <c r="Y33" s="42">
        <v>3116177.9260411742</v>
      </c>
    </row>
    <row r="34" spans="2:25" x14ac:dyDescent="0.25">
      <c r="B34" s="132"/>
      <c r="C34" s="6" t="s">
        <v>32</v>
      </c>
      <c r="D34" s="36">
        <v>2310</v>
      </c>
      <c r="E34" s="36">
        <v>28657106.746454678</v>
      </c>
      <c r="F34" s="62">
        <v>0</v>
      </c>
      <c r="G34" s="35">
        <v>0</v>
      </c>
      <c r="H34" s="36">
        <v>0</v>
      </c>
      <c r="I34" s="36">
        <v>0</v>
      </c>
      <c r="J34" s="62">
        <v>173</v>
      </c>
      <c r="K34" s="37">
        <v>1883938.5122708057</v>
      </c>
      <c r="L34" s="37">
        <v>39</v>
      </c>
      <c r="M34" s="37">
        <v>604114.19942448032</v>
      </c>
      <c r="N34" s="63">
        <v>212</v>
      </c>
      <c r="O34" s="42">
        <v>2488052.711695286</v>
      </c>
      <c r="P34" s="36">
        <v>1680</v>
      </c>
      <c r="Q34" s="36">
        <v>22474053.808526114</v>
      </c>
      <c r="R34" s="62">
        <v>0</v>
      </c>
      <c r="S34" s="37">
        <v>0</v>
      </c>
      <c r="T34" s="37">
        <v>223</v>
      </c>
      <c r="U34" s="37">
        <v>0</v>
      </c>
      <c r="V34" s="37">
        <v>195</v>
      </c>
      <c r="W34" s="37">
        <v>3695000.2262332803</v>
      </c>
      <c r="X34" s="63">
        <v>418</v>
      </c>
      <c r="Y34" s="42">
        <v>3695000.2262332803</v>
      </c>
    </row>
    <row r="35" spans="2:25" x14ac:dyDescent="0.25">
      <c r="B35" s="132"/>
      <c r="C35" s="6" t="s">
        <v>33</v>
      </c>
      <c r="D35" s="36">
        <v>365</v>
      </c>
      <c r="E35" s="36">
        <v>5709296.2841625949</v>
      </c>
      <c r="F35" s="62">
        <v>0</v>
      </c>
      <c r="G35" s="35">
        <v>0</v>
      </c>
      <c r="H35" s="36">
        <v>0</v>
      </c>
      <c r="I35" s="36">
        <v>0</v>
      </c>
      <c r="J35" s="62">
        <v>2</v>
      </c>
      <c r="K35" s="37">
        <v>120183.07450437987</v>
      </c>
      <c r="L35" s="37">
        <v>1</v>
      </c>
      <c r="M35" s="37">
        <v>69364.795354778384</v>
      </c>
      <c r="N35" s="63">
        <v>3</v>
      </c>
      <c r="O35" s="42">
        <v>189547.86985915827</v>
      </c>
      <c r="P35" s="36">
        <v>152</v>
      </c>
      <c r="Q35" s="36">
        <v>4378947.2225468876</v>
      </c>
      <c r="R35" s="62">
        <v>0</v>
      </c>
      <c r="S35" s="37">
        <v>0</v>
      </c>
      <c r="T35" s="37">
        <v>191</v>
      </c>
      <c r="U35" s="37">
        <v>0</v>
      </c>
      <c r="V35" s="37">
        <v>19</v>
      </c>
      <c r="W35" s="37">
        <v>1140801.1917565491</v>
      </c>
      <c r="X35" s="63">
        <v>210</v>
      </c>
      <c r="Y35" s="42">
        <v>1140801.1917565491</v>
      </c>
    </row>
    <row r="36" spans="2:25" x14ac:dyDescent="0.25">
      <c r="B36" s="129" t="s">
        <v>26</v>
      </c>
      <c r="C36" s="16" t="s">
        <v>31</v>
      </c>
      <c r="D36" s="39">
        <v>11237</v>
      </c>
      <c r="E36" s="39">
        <v>9544966.4547687769</v>
      </c>
      <c r="F36" s="64">
        <v>0</v>
      </c>
      <c r="G36" s="38">
        <v>0</v>
      </c>
      <c r="H36" s="39">
        <v>101</v>
      </c>
      <c r="I36" s="39">
        <v>86562.383332749509</v>
      </c>
      <c r="J36" s="64">
        <v>1534</v>
      </c>
      <c r="K36" s="39">
        <v>1000694.350376148</v>
      </c>
      <c r="L36" s="39">
        <v>0</v>
      </c>
      <c r="M36" s="39">
        <v>0</v>
      </c>
      <c r="N36" s="65">
        <v>1534</v>
      </c>
      <c r="O36" s="43">
        <v>1000694.350376148</v>
      </c>
      <c r="P36" s="39">
        <v>6756</v>
      </c>
      <c r="Q36" s="39">
        <v>5475964.9530209582</v>
      </c>
      <c r="R36" s="64">
        <v>0</v>
      </c>
      <c r="S36" s="39">
        <v>0</v>
      </c>
      <c r="T36" s="39">
        <v>509</v>
      </c>
      <c r="U36" s="39">
        <v>516144.90062972828</v>
      </c>
      <c r="V36" s="39">
        <v>2337</v>
      </c>
      <c r="W36" s="39">
        <v>2465599.8674091939</v>
      </c>
      <c r="X36" s="65">
        <v>2846</v>
      </c>
      <c r="Y36" s="43">
        <v>2981744.768038922</v>
      </c>
    </row>
    <row r="37" spans="2:25" x14ac:dyDescent="0.25">
      <c r="B37" s="130"/>
      <c r="C37" s="33" t="s">
        <v>1</v>
      </c>
      <c r="D37" s="37">
        <v>2916</v>
      </c>
      <c r="E37" s="37">
        <v>10852532.341960117</v>
      </c>
      <c r="F37" s="62">
        <v>0</v>
      </c>
      <c r="G37" s="35">
        <v>0</v>
      </c>
      <c r="H37" s="37">
        <v>35</v>
      </c>
      <c r="I37" s="37">
        <v>124104.75190467057</v>
      </c>
      <c r="J37" s="62">
        <v>350</v>
      </c>
      <c r="K37" s="37">
        <v>1246005.2183135545</v>
      </c>
      <c r="L37" s="37">
        <v>0</v>
      </c>
      <c r="M37" s="37">
        <v>0</v>
      </c>
      <c r="N37" s="63">
        <v>350</v>
      </c>
      <c r="O37" s="42">
        <v>1246005.2183135545</v>
      </c>
      <c r="P37" s="37">
        <v>2087</v>
      </c>
      <c r="Q37" s="37">
        <v>7493763.61691627</v>
      </c>
      <c r="R37" s="62">
        <v>0</v>
      </c>
      <c r="S37" s="37">
        <v>0</v>
      </c>
      <c r="T37" s="37">
        <v>77</v>
      </c>
      <c r="U37" s="37">
        <v>360202.09499023168</v>
      </c>
      <c r="V37" s="37">
        <v>367</v>
      </c>
      <c r="W37" s="37">
        <v>1628456.6598353905</v>
      </c>
      <c r="X37" s="63">
        <v>444</v>
      </c>
      <c r="Y37" s="42">
        <v>1988658.7548256221</v>
      </c>
    </row>
    <row r="38" spans="2:25" x14ac:dyDescent="0.25">
      <c r="B38" s="130"/>
      <c r="C38" s="33" t="s">
        <v>32</v>
      </c>
      <c r="D38" s="37">
        <v>1305</v>
      </c>
      <c r="E38" s="37">
        <v>16737399.618493626</v>
      </c>
      <c r="F38" s="62">
        <v>0</v>
      </c>
      <c r="G38" s="35">
        <v>0</v>
      </c>
      <c r="H38" s="37">
        <v>14</v>
      </c>
      <c r="I38" s="37">
        <v>121353.70947318479</v>
      </c>
      <c r="J38" s="62">
        <v>160</v>
      </c>
      <c r="K38" s="37">
        <v>2107011.5888804072</v>
      </c>
      <c r="L38" s="37">
        <v>0</v>
      </c>
      <c r="M38" s="37">
        <v>0</v>
      </c>
      <c r="N38" s="63">
        <v>160</v>
      </c>
      <c r="O38" s="42">
        <v>2107011.5888804072</v>
      </c>
      <c r="P38" s="37">
        <v>967</v>
      </c>
      <c r="Q38" s="37">
        <v>11450823.550700637</v>
      </c>
      <c r="R38" s="62">
        <v>0</v>
      </c>
      <c r="S38" s="37">
        <v>0</v>
      </c>
      <c r="T38" s="37">
        <v>10</v>
      </c>
      <c r="U38" s="37">
        <v>155296.6327900567</v>
      </c>
      <c r="V38" s="37">
        <v>154</v>
      </c>
      <c r="W38" s="37">
        <v>2902914.1366493404</v>
      </c>
      <c r="X38" s="63">
        <v>164</v>
      </c>
      <c r="Y38" s="42">
        <v>3058210.7694393974</v>
      </c>
    </row>
    <row r="39" spans="2:25" x14ac:dyDescent="0.25">
      <c r="B39" s="131"/>
      <c r="C39" s="17" t="s">
        <v>33</v>
      </c>
      <c r="D39" s="41">
        <v>96</v>
      </c>
      <c r="E39" s="41">
        <v>4109927.3799494817</v>
      </c>
      <c r="F39" s="66">
        <v>0</v>
      </c>
      <c r="G39" s="40">
        <v>0</v>
      </c>
      <c r="H39" s="41">
        <v>0</v>
      </c>
      <c r="I39" s="41">
        <v>0</v>
      </c>
      <c r="J39" s="66">
        <v>9</v>
      </c>
      <c r="K39" s="41">
        <v>174304.45318517939</v>
      </c>
      <c r="L39" s="41">
        <v>0</v>
      </c>
      <c r="M39" s="41">
        <v>0</v>
      </c>
      <c r="N39" s="67">
        <v>9</v>
      </c>
      <c r="O39" s="44">
        <v>174304.45318517939</v>
      </c>
      <c r="P39" s="41">
        <v>65</v>
      </c>
      <c r="Q39" s="41">
        <v>2763969.0792898573</v>
      </c>
      <c r="R39" s="66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1171653.8474744451</v>
      </c>
      <c r="X39" s="67">
        <v>22</v>
      </c>
      <c r="Y39" s="44">
        <v>1171653.8474744451</v>
      </c>
    </row>
    <row r="40" spans="2:25" x14ac:dyDescent="0.25">
      <c r="B40" s="132" t="s">
        <v>27</v>
      </c>
      <c r="C40" s="6" t="s">
        <v>31</v>
      </c>
      <c r="D40" s="36">
        <v>598</v>
      </c>
      <c r="E40" s="36">
        <v>843714.63774062216</v>
      </c>
      <c r="F40" s="62">
        <v>3</v>
      </c>
      <c r="G40" s="35">
        <v>7185.4729309088489</v>
      </c>
      <c r="H40" s="36">
        <v>19</v>
      </c>
      <c r="I40" s="36">
        <v>32723.499648147077</v>
      </c>
      <c r="J40" s="62">
        <v>39</v>
      </c>
      <c r="K40" s="37">
        <v>20746.754889437718</v>
      </c>
      <c r="L40" s="37">
        <v>48</v>
      </c>
      <c r="M40" s="37">
        <v>60180.360849538396</v>
      </c>
      <c r="N40" s="63">
        <v>87</v>
      </c>
      <c r="O40" s="42">
        <v>80927.115738976121</v>
      </c>
      <c r="P40" s="36">
        <v>120</v>
      </c>
      <c r="Q40" s="36">
        <v>88429.210763890209</v>
      </c>
      <c r="R40" s="62">
        <v>39</v>
      </c>
      <c r="S40" s="37">
        <v>99198.220515539972</v>
      </c>
      <c r="T40" s="37">
        <v>21</v>
      </c>
      <c r="U40" s="37">
        <v>47872.057987581618</v>
      </c>
      <c r="V40" s="37">
        <v>309</v>
      </c>
      <c r="W40" s="37">
        <v>487379.06015557831</v>
      </c>
      <c r="X40" s="63">
        <v>369</v>
      </c>
      <c r="Y40" s="42">
        <v>634449.33865869988</v>
      </c>
    </row>
    <row r="41" spans="2:25" x14ac:dyDescent="0.25">
      <c r="B41" s="132"/>
      <c r="C41" s="6" t="s">
        <v>1</v>
      </c>
      <c r="D41" s="36">
        <v>466</v>
      </c>
      <c r="E41" s="36">
        <v>1649107.7085443903</v>
      </c>
      <c r="F41" s="62">
        <v>2</v>
      </c>
      <c r="G41" s="35">
        <v>3192.2669351546679</v>
      </c>
      <c r="H41" s="36">
        <v>4</v>
      </c>
      <c r="I41" s="36">
        <v>5028.9476632214328</v>
      </c>
      <c r="J41" s="62">
        <v>16</v>
      </c>
      <c r="K41" s="37">
        <v>48372.795265991444</v>
      </c>
      <c r="L41" s="37">
        <v>57</v>
      </c>
      <c r="M41" s="37">
        <v>221521.4446467199</v>
      </c>
      <c r="N41" s="63">
        <v>73</v>
      </c>
      <c r="O41" s="42">
        <v>269894.23991271132</v>
      </c>
      <c r="P41" s="36">
        <v>160</v>
      </c>
      <c r="Q41" s="36">
        <v>486768.21753632202</v>
      </c>
      <c r="R41" s="62">
        <v>25</v>
      </c>
      <c r="S41" s="37">
        <v>105377.55729792215</v>
      </c>
      <c r="T41" s="37">
        <v>14</v>
      </c>
      <c r="U41" s="37">
        <v>74162.994991514948</v>
      </c>
      <c r="V41" s="37">
        <v>188</v>
      </c>
      <c r="W41" s="37">
        <v>704683.48420754366</v>
      </c>
      <c r="X41" s="63">
        <v>227</v>
      </c>
      <c r="Y41" s="42">
        <v>884224.0364969807</v>
      </c>
    </row>
    <row r="42" spans="2:25" x14ac:dyDescent="0.25">
      <c r="B42" s="132"/>
      <c r="C42" s="6" t="s">
        <v>32</v>
      </c>
      <c r="D42" s="36">
        <v>342</v>
      </c>
      <c r="E42" s="36">
        <v>3550416.5404169587</v>
      </c>
      <c r="F42" s="62">
        <v>0</v>
      </c>
      <c r="G42" s="35">
        <v>0</v>
      </c>
      <c r="H42" s="36">
        <v>3</v>
      </c>
      <c r="I42" s="36">
        <v>46830.101685321752</v>
      </c>
      <c r="J42" s="62">
        <v>8</v>
      </c>
      <c r="K42" s="37">
        <v>285224.70888462447</v>
      </c>
      <c r="L42" s="37">
        <v>37</v>
      </c>
      <c r="M42" s="37">
        <v>425742.32435186405</v>
      </c>
      <c r="N42" s="63">
        <v>45</v>
      </c>
      <c r="O42" s="42">
        <v>710967.03323648858</v>
      </c>
      <c r="P42" s="36">
        <v>149</v>
      </c>
      <c r="Q42" s="36">
        <v>1056877.3394231</v>
      </c>
      <c r="R42" s="62">
        <v>33</v>
      </c>
      <c r="S42" s="37">
        <v>349595.73007660994</v>
      </c>
      <c r="T42" s="37">
        <v>11</v>
      </c>
      <c r="U42" s="37">
        <v>150486.06398833008</v>
      </c>
      <c r="V42" s="37">
        <v>101</v>
      </c>
      <c r="W42" s="37">
        <v>1235660.2720071084</v>
      </c>
      <c r="X42" s="63">
        <v>145</v>
      </c>
      <c r="Y42" s="42">
        <v>1735742.0660720486</v>
      </c>
    </row>
    <row r="43" spans="2:25" x14ac:dyDescent="0.25">
      <c r="B43" s="132"/>
      <c r="C43" s="6" t="s">
        <v>33</v>
      </c>
      <c r="D43" s="36">
        <v>37</v>
      </c>
      <c r="E43" s="36">
        <v>901404.77299156832</v>
      </c>
      <c r="F43" s="62">
        <v>0</v>
      </c>
      <c r="G43" s="35">
        <v>0</v>
      </c>
      <c r="H43" s="36">
        <v>0</v>
      </c>
      <c r="I43" s="36">
        <v>0</v>
      </c>
      <c r="J43" s="62">
        <v>0</v>
      </c>
      <c r="K43" s="37">
        <v>0</v>
      </c>
      <c r="L43" s="37">
        <v>3</v>
      </c>
      <c r="M43" s="37">
        <v>33353.454557561854</v>
      </c>
      <c r="N43" s="63">
        <v>3</v>
      </c>
      <c r="O43" s="42">
        <v>33353.454557561854</v>
      </c>
      <c r="P43" s="36">
        <v>16</v>
      </c>
      <c r="Q43" s="36">
        <v>249569.9213784727</v>
      </c>
      <c r="R43" s="62">
        <v>9</v>
      </c>
      <c r="S43" s="37">
        <v>393157.05379274563</v>
      </c>
      <c r="T43" s="37">
        <v>0</v>
      </c>
      <c r="U43" s="37">
        <v>0</v>
      </c>
      <c r="V43" s="37">
        <v>9</v>
      </c>
      <c r="W43" s="37">
        <v>225324.34326278817</v>
      </c>
      <c r="X43" s="63">
        <v>18</v>
      </c>
      <c r="Y43" s="42">
        <v>618481.39705553383</v>
      </c>
    </row>
    <row r="44" spans="2:25" x14ac:dyDescent="0.25">
      <c r="B44" s="129" t="s">
        <v>28</v>
      </c>
      <c r="C44" s="16" t="s">
        <v>31</v>
      </c>
      <c r="D44" s="39">
        <v>70</v>
      </c>
      <c r="E44" s="39">
        <v>738180.15216555155</v>
      </c>
      <c r="F44" s="64">
        <v>2</v>
      </c>
      <c r="G44" s="38">
        <v>41618.877212867032</v>
      </c>
      <c r="H44" s="39">
        <v>3</v>
      </c>
      <c r="I44" s="39">
        <v>26011.798258041894</v>
      </c>
      <c r="J44" s="64">
        <v>10</v>
      </c>
      <c r="K44" s="39">
        <v>62636.410205364882</v>
      </c>
      <c r="L44" s="39">
        <v>2</v>
      </c>
      <c r="M44" s="39">
        <v>12138.839187086218</v>
      </c>
      <c r="N44" s="65">
        <v>12</v>
      </c>
      <c r="O44" s="43">
        <v>74775.249392451093</v>
      </c>
      <c r="P44" s="39">
        <v>42</v>
      </c>
      <c r="Q44" s="39">
        <v>414107.82826802693</v>
      </c>
      <c r="R44" s="64">
        <v>1</v>
      </c>
      <c r="S44" s="39">
        <v>17341.198838694596</v>
      </c>
      <c r="T44" s="39">
        <v>0</v>
      </c>
      <c r="U44" s="39">
        <v>0</v>
      </c>
      <c r="V44" s="39">
        <v>10</v>
      </c>
      <c r="W44" s="39">
        <v>164325.20019546998</v>
      </c>
      <c r="X44" s="65">
        <v>11</v>
      </c>
      <c r="Y44" s="43">
        <v>181666.39903416458</v>
      </c>
    </row>
    <row r="45" spans="2:25" x14ac:dyDescent="0.25">
      <c r="B45" s="130"/>
      <c r="C45" s="33" t="s">
        <v>1</v>
      </c>
      <c r="D45" s="36">
        <v>18</v>
      </c>
      <c r="E45" s="36">
        <v>114590.64192609389</v>
      </c>
      <c r="F45" s="62">
        <v>0</v>
      </c>
      <c r="G45" s="35">
        <v>0</v>
      </c>
      <c r="H45" s="36">
        <v>0</v>
      </c>
      <c r="I45" s="36">
        <v>0</v>
      </c>
      <c r="J45" s="62">
        <v>1</v>
      </c>
      <c r="K45" s="36">
        <v>13872.959070955678</v>
      </c>
      <c r="L45" s="36">
        <v>1</v>
      </c>
      <c r="M45" s="36">
        <v>5896.0076051561628</v>
      </c>
      <c r="N45" s="68">
        <v>2</v>
      </c>
      <c r="O45" s="42">
        <v>19768.966676111839</v>
      </c>
      <c r="P45" s="36">
        <v>14</v>
      </c>
      <c r="Q45" s="36">
        <v>86497.899807408641</v>
      </c>
      <c r="R45" s="62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8323.7754425734056</v>
      </c>
      <c r="X45" s="68">
        <v>2</v>
      </c>
      <c r="Y45" s="42">
        <v>8323.7754425734056</v>
      </c>
    </row>
    <row r="46" spans="2:25" x14ac:dyDescent="0.25">
      <c r="B46" s="130"/>
      <c r="C46" s="33" t="s">
        <v>32</v>
      </c>
      <c r="D46" s="36">
        <v>74</v>
      </c>
      <c r="E46" s="36">
        <v>659312.37984716857</v>
      </c>
      <c r="F46" s="62">
        <v>0</v>
      </c>
      <c r="G46" s="35">
        <v>0</v>
      </c>
      <c r="H46" s="36">
        <v>1</v>
      </c>
      <c r="I46" s="36">
        <v>52023.596516083788</v>
      </c>
      <c r="J46" s="62">
        <v>5</v>
      </c>
      <c r="K46" s="36">
        <v>48243.215169248368</v>
      </c>
      <c r="L46" s="36">
        <v>2</v>
      </c>
      <c r="M46" s="36">
        <v>13005.899129020947</v>
      </c>
      <c r="N46" s="68">
        <v>7</v>
      </c>
      <c r="O46" s="42">
        <v>61249.114298269313</v>
      </c>
      <c r="P46" s="36">
        <v>54</v>
      </c>
      <c r="Q46" s="36">
        <v>453957.90319934714</v>
      </c>
      <c r="R46" s="62">
        <v>2</v>
      </c>
      <c r="S46" s="36">
        <v>20809.438606433516</v>
      </c>
      <c r="T46" s="36">
        <v>0</v>
      </c>
      <c r="U46" s="36">
        <v>0</v>
      </c>
      <c r="V46" s="36">
        <v>10</v>
      </c>
      <c r="W46" s="36">
        <v>71272.327227034795</v>
      </c>
      <c r="X46" s="68">
        <v>12</v>
      </c>
      <c r="Y46" s="42">
        <v>92081.765833468307</v>
      </c>
    </row>
    <row r="47" spans="2:25" x14ac:dyDescent="0.25">
      <c r="B47" s="131"/>
      <c r="C47" s="17" t="s">
        <v>33</v>
      </c>
      <c r="D47" s="41">
        <v>16</v>
      </c>
      <c r="E47" s="41">
        <v>349673.03169589641</v>
      </c>
      <c r="F47" s="66">
        <v>0</v>
      </c>
      <c r="G47" s="40">
        <v>0</v>
      </c>
      <c r="H47" s="41">
        <v>1</v>
      </c>
      <c r="I47" s="41">
        <v>13872.959070955678</v>
      </c>
      <c r="J47" s="66">
        <v>2</v>
      </c>
      <c r="K47" s="41">
        <v>68740.512196585376</v>
      </c>
      <c r="L47" s="41">
        <v>0</v>
      </c>
      <c r="M47" s="41">
        <v>0</v>
      </c>
      <c r="N47" s="67">
        <v>2</v>
      </c>
      <c r="O47" s="44">
        <v>68740.512196585376</v>
      </c>
      <c r="P47" s="41">
        <v>9</v>
      </c>
      <c r="Q47" s="41">
        <v>118070.01474348725</v>
      </c>
      <c r="R47" s="66">
        <v>1</v>
      </c>
      <c r="S47" s="41">
        <v>9017.4233961211903</v>
      </c>
      <c r="T47" s="41">
        <v>0</v>
      </c>
      <c r="U47" s="41">
        <v>0</v>
      </c>
      <c r="V47" s="41">
        <v>3</v>
      </c>
      <c r="W47" s="41">
        <v>139972.1222887469</v>
      </c>
      <c r="X47" s="67">
        <v>4</v>
      </c>
      <c r="Y47" s="44">
        <v>148989.54568486812</v>
      </c>
    </row>
    <row r="48" spans="2:25" x14ac:dyDescent="0.25">
      <c r="B48" s="132" t="s">
        <v>0</v>
      </c>
      <c r="C48" s="6" t="s">
        <v>31</v>
      </c>
      <c r="D48" s="36">
        <v>302</v>
      </c>
      <c r="E48" s="36">
        <v>101365.52746551095</v>
      </c>
      <c r="F48" s="62">
        <v>10</v>
      </c>
      <c r="G48" s="35">
        <v>3620.8423175194316</v>
      </c>
      <c r="H48" s="36">
        <v>0</v>
      </c>
      <c r="I48" s="36">
        <v>0</v>
      </c>
      <c r="J48" s="62">
        <v>3</v>
      </c>
      <c r="K48" s="37">
        <v>520.23596516083785</v>
      </c>
      <c r="L48" s="37">
        <v>22</v>
      </c>
      <c r="M48" s="37">
        <v>17788.601768732919</v>
      </c>
      <c r="N48" s="63">
        <v>25</v>
      </c>
      <c r="O48" s="42">
        <v>18308.837733893753</v>
      </c>
      <c r="P48" s="36">
        <v>248</v>
      </c>
      <c r="Q48" s="36">
        <v>62816.04244709287</v>
      </c>
      <c r="R48" s="62">
        <v>2</v>
      </c>
      <c r="S48" s="37">
        <v>780.35394774125689</v>
      </c>
      <c r="T48" s="37">
        <v>9</v>
      </c>
      <c r="U48" s="37">
        <v>12007.046075912138</v>
      </c>
      <c r="V48" s="37">
        <v>8</v>
      </c>
      <c r="W48" s="37">
        <v>3832.4049433515056</v>
      </c>
      <c r="X48" s="63">
        <v>19</v>
      </c>
      <c r="Y48" s="42">
        <v>16619.8049670049</v>
      </c>
    </row>
    <row r="49" spans="2:25" x14ac:dyDescent="0.25">
      <c r="B49" s="132"/>
      <c r="C49" s="6" t="s">
        <v>1</v>
      </c>
      <c r="D49" s="36">
        <v>12</v>
      </c>
      <c r="E49" s="36">
        <v>38822.175370156561</v>
      </c>
      <c r="F49" s="62">
        <v>0</v>
      </c>
      <c r="G49" s="35">
        <v>0</v>
      </c>
      <c r="H49" s="36">
        <v>0</v>
      </c>
      <c r="I49" s="36">
        <v>0</v>
      </c>
      <c r="J49" s="62">
        <v>0</v>
      </c>
      <c r="K49" s="37">
        <v>0</v>
      </c>
      <c r="L49" s="37">
        <v>4</v>
      </c>
      <c r="M49" s="37">
        <v>12832.487140634001</v>
      </c>
      <c r="N49" s="63">
        <v>4</v>
      </c>
      <c r="O49" s="42">
        <v>12832.487140634001</v>
      </c>
      <c r="P49" s="36">
        <v>5</v>
      </c>
      <c r="Q49" s="36">
        <v>11423.081205019098</v>
      </c>
      <c r="R49" s="62">
        <v>0</v>
      </c>
      <c r="S49" s="37">
        <v>0</v>
      </c>
      <c r="T49" s="37">
        <v>3</v>
      </c>
      <c r="U49" s="37">
        <v>14566.607024503461</v>
      </c>
      <c r="V49" s="37">
        <v>0</v>
      </c>
      <c r="W49" s="37">
        <v>0</v>
      </c>
      <c r="X49" s="63">
        <v>3</v>
      </c>
      <c r="Y49" s="42">
        <v>14566.607024503461</v>
      </c>
    </row>
    <row r="50" spans="2:25" x14ac:dyDescent="0.25">
      <c r="B50" s="60"/>
      <c r="C50" s="33" t="s">
        <v>32</v>
      </c>
      <c r="D50" s="36">
        <v>0</v>
      </c>
      <c r="E50" s="36">
        <v>0</v>
      </c>
      <c r="F50" s="62">
        <v>0</v>
      </c>
      <c r="G50" s="35">
        <v>0</v>
      </c>
      <c r="H50" s="36">
        <v>0</v>
      </c>
      <c r="I50" s="36">
        <v>0</v>
      </c>
      <c r="J50" s="62">
        <v>0</v>
      </c>
      <c r="K50" s="37">
        <v>0</v>
      </c>
      <c r="L50" s="37">
        <v>0</v>
      </c>
      <c r="M50" s="37">
        <v>0</v>
      </c>
      <c r="N50" s="63">
        <v>0</v>
      </c>
      <c r="O50" s="42">
        <v>0</v>
      </c>
      <c r="P50" s="36">
        <v>0</v>
      </c>
      <c r="Q50" s="36">
        <v>0</v>
      </c>
      <c r="R50" s="62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3">
        <v>0</v>
      </c>
      <c r="Y50" s="42">
        <v>0</v>
      </c>
    </row>
    <row r="51" spans="2:25" x14ac:dyDescent="0.25">
      <c r="B51" s="61"/>
      <c r="C51" s="17" t="s">
        <v>33</v>
      </c>
      <c r="D51" s="41">
        <v>0</v>
      </c>
      <c r="E51" s="41">
        <v>0</v>
      </c>
      <c r="F51" s="66">
        <v>0</v>
      </c>
      <c r="G51" s="40">
        <v>0</v>
      </c>
      <c r="H51" s="41">
        <v>0</v>
      </c>
      <c r="I51" s="41">
        <v>0</v>
      </c>
      <c r="J51" s="66">
        <v>0</v>
      </c>
      <c r="K51" s="41">
        <v>0</v>
      </c>
      <c r="L51" s="41">
        <v>0</v>
      </c>
      <c r="M51" s="41">
        <v>0</v>
      </c>
      <c r="N51" s="67">
        <v>0</v>
      </c>
      <c r="O51" s="44">
        <v>0</v>
      </c>
      <c r="P51" s="41">
        <v>0</v>
      </c>
      <c r="Q51" s="41">
        <v>0</v>
      </c>
      <c r="R51" s="66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7">
        <v>0</v>
      </c>
      <c r="Y51" s="44">
        <v>0</v>
      </c>
    </row>
    <row r="52" spans="2:25" x14ac:dyDescent="0.25">
      <c r="C52" s="7" t="s">
        <v>4</v>
      </c>
      <c r="D52" s="69">
        <v>398173</v>
      </c>
      <c r="E52" s="69">
        <v>477980909.88299203</v>
      </c>
      <c r="F52" s="70">
        <v>1467</v>
      </c>
      <c r="G52" s="71">
        <v>6202905.9501121463</v>
      </c>
      <c r="H52" s="69">
        <v>33286</v>
      </c>
      <c r="I52" s="69">
        <v>33364557.357020944</v>
      </c>
      <c r="J52" s="70">
        <v>32448</v>
      </c>
      <c r="K52" s="72">
        <v>48366126.388275705</v>
      </c>
      <c r="L52" s="72">
        <v>11932</v>
      </c>
      <c r="M52" s="72">
        <v>8530829.9592447113</v>
      </c>
      <c r="N52" s="73">
        <v>44380</v>
      </c>
      <c r="O52" s="74">
        <v>56896956.347520389</v>
      </c>
      <c r="P52" s="69">
        <v>253692</v>
      </c>
      <c r="Q52" s="69">
        <v>305866871.42649055</v>
      </c>
      <c r="R52" s="70">
        <v>693</v>
      </c>
      <c r="S52" s="72">
        <v>1700360.0019005951</v>
      </c>
      <c r="T52" s="72">
        <v>32745</v>
      </c>
      <c r="U52" s="72">
        <v>22546337.640320644</v>
      </c>
      <c r="V52" s="72">
        <v>31910</v>
      </c>
      <c r="W52" s="72">
        <v>51402921.159626774</v>
      </c>
      <c r="X52" s="73">
        <v>65348</v>
      </c>
      <c r="Y52" s="74">
        <v>75649618.801848009</v>
      </c>
    </row>
    <row r="53" spans="2:25" s="15" customFormat="1" x14ac:dyDescent="0.25">
      <c r="C53" s="24" t="s">
        <v>49</v>
      </c>
      <c r="D53" s="75"/>
      <c r="E53" s="76">
        <v>17887.801977182167</v>
      </c>
      <c r="F53" s="77"/>
      <c r="G53" s="78">
        <v>232.13553308196512</v>
      </c>
      <c r="H53" s="75"/>
      <c r="I53" s="76">
        <v>1248.6243335635015</v>
      </c>
      <c r="J53" s="77"/>
      <c r="K53" s="76">
        <v>1810.0381696177565</v>
      </c>
      <c r="L53" s="79"/>
      <c r="M53" s="76">
        <v>319.25500340450373</v>
      </c>
      <c r="N53" s="79"/>
      <c r="O53" s="78">
        <v>2129.2931730222595</v>
      </c>
      <c r="P53" s="75"/>
      <c r="Q53" s="76">
        <v>11446.66222924395</v>
      </c>
      <c r="R53" s="77"/>
      <c r="S53" s="76">
        <v>63.63371920306313</v>
      </c>
      <c r="T53" s="79"/>
      <c r="U53" s="76">
        <v>843.76680047634477</v>
      </c>
      <c r="V53" s="79"/>
      <c r="W53" s="76">
        <v>1923.686188591083</v>
      </c>
      <c r="X53" s="79"/>
      <c r="Y53" s="78">
        <v>2831.0867082704908</v>
      </c>
    </row>
    <row r="55" spans="2:25" x14ac:dyDescent="0.25">
      <c r="B55" s="6" t="s">
        <v>29</v>
      </c>
    </row>
    <row r="57" spans="2:25" x14ac:dyDescent="0.25">
      <c r="B57" s="6" t="s">
        <v>34</v>
      </c>
    </row>
    <row r="58" spans="2:25" x14ac:dyDescent="0.25">
      <c r="B58" s="6" t="s">
        <v>54</v>
      </c>
    </row>
    <row r="59" spans="2:25" x14ac:dyDescent="0.25">
      <c r="B59" s="6" t="s">
        <v>51</v>
      </c>
    </row>
    <row r="60" spans="2:25" x14ac:dyDescent="0.25">
      <c r="B60" s="6" t="s">
        <v>52</v>
      </c>
    </row>
    <row r="61" spans="2:25" x14ac:dyDescent="0.25">
      <c r="B61" s="6" t="s">
        <v>53</v>
      </c>
    </row>
    <row r="62" spans="2:25" ht="15" customHeight="1" x14ac:dyDescent="0.25">
      <c r="B62" s="102" t="s">
        <v>86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</row>
    <row r="63" spans="2:25" ht="15" customHeight="1" x14ac:dyDescent="0.25"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2:25" x14ac:dyDescent="0.25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</row>
    <row r="65" spans="2:22" x14ac:dyDescent="0.25">
      <c r="B65" s="103" t="s">
        <v>35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</row>
    <row r="66" spans="2:22" x14ac:dyDescent="0.25">
      <c r="B66" s="104" t="s">
        <v>36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2:22" x14ac:dyDescent="0.25">
      <c r="B67" s="105" t="s">
        <v>37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</row>
    <row r="68" spans="2:22" x14ac:dyDescent="0.25"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</row>
    <row r="69" spans="2:22" x14ac:dyDescent="0.25"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</row>
    <row r="70" spans="2:22" x14ac:dyDescent="0.25">
      <c r="B70" s="105" t="s">
        <v>38</v>
      </c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</row>
    <row r="71" spans="2:22" x14ac:dyDescent="0.25"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</row>
    <row r="72" spans="2:22" x14ac:dyDescent="0.25">
      <c r="B72" s="101" t="s">
        <v>39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</row>
    <row r="73" spans="2:22" x14ac:dyDescent="0.25">
      <c r="B73" s="106" t="s">
        <v>40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</row>
    <row r="74" spans="2:22" x14ac:dyDescent="0.25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</row>
    <row r="75" spans="2:22" x14ac:dyDescent="0.25">
      <c r="B75" s="101" t="s">
        <v>41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</row>
    <row r="76" spans="2:22" x14ac:dyDescent="0.25">
      <c r="B76" s="101" t="s">
        <v>42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</row>
    <row r="77" spans="2:22" x14ac:dyDescent="0.25">
      <c r="B77" s="101" t="s">
        <v>43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</row>
    <row r="78" spans="2:22" x14ac:dyDescent="0.25">
      <c r="B78" s="101" t="s">
        <v>44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</row>
    <row r="80" spans="2:22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0"/>
      <c r="O80" s="80"/>
      <c r="P80" s="17"/>
      <c r="Q80" s="17"/>
      <c r="R80" s="17"/>
      <c r="S80" s="17"/>
      <c r="T80" s="17"/>
      <c r="U80" s="17"/>
      <c r="V80" s="17"/>
    </row>
    <row r="81" spans="2:2" x14ac:dyDescent="0.25">
      <c r="B81" s="33" t="s">
        <v>45</v>
      </c>
    </row>
    <row r="82" spans="2:2" x14ac:dyDescent="0.25">
      <c r="B82" s="23" t="str">
        <f>Indice!B15</f>
        <v>Información al: 30/10/2020</v>
      </c>
    </row>
    <row r="83" spans="2:2" x14ac:dyDescent="0.25">
      <c r="B83" s="6" t="s">
        <v>29</v>
      </c>
    </row>
    <row r="85" spans="2:2" x14ac:dyDescent="0.25">
      <c r="B85" s="6" t="str">
        <f>+Indice!B16</f>
        <v>Actualización: 03/11/2020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Cristian Rojas Olmedo</cp:lastModifiedBy>
  <dcterms:created xsi:type="dcterms:W3CDTF">2020-05-27T13:45:00Z</dcterms:created>
  <dcterms:modified xsi:type="dcterms:W3CDTF">2020-11-03T16:29:16Z</dcterms:modified>
</cp:coreProperties>
</file>