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7AC740D2-4616-4C72-9F7F-AAC320051DD5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<sst xmlns="http://schemas.openxmlformats.org/spreadsheetml/2006/main" count="292" uniqueCount="93">
  <si>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</si>
  <si>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</si>
  <si>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</si>
  <si>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</si>
  <si>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</si>
  <si>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</si>
  <si>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</si>
  <si>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</si>
  <si>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</si>
  <si>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</si>
  <si>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</si>
  <si>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</si>
  <si>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</si>
  <si>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</si>
  <si>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</si>
  <si>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</si>
  <si>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</si>
  <si>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</si>
  <si>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</si>
  <si>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</si>
  <si>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</si>
  <si>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</si>
  <si>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</si>
  <si>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</si>
  <si>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</si>
  <si>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</si>
  <si>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</si>
  <si>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</si>
  <si>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</si>
  <si>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</si>
  <si>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</si>
  <si>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</si>
  <si>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</si>
  <si>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</si>
  <si>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</si>
  <si>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</si>
  <si>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</si>
  <si>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</si>
  <si>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</si>
  <si>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</si>
  <si>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</si>
  <si>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</si>
  <si>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</si>
  <si>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</si>
  <si>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</si>
  <si>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</si>
  <si>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</si>
  <si>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</si>
  <si>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</si>
  <si>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</si>
  <si>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</si>
  <si>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</si>
  <si>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</si>
  <si>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</si>
  <si>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</si>
  <si>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</si>
  <si>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</si>
  <si>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</si>
  <si>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</si>
  <si>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</si>
  <si>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</si>
  <si>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</si>
  <si>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</si>
  <si>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</si>
  <si>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</si>
  <si>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</si>
  <si>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</si>
  <si>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</si>
  <si>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</si>
  <si>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</si>
  <si>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</si>
  <si>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</si>
  <si>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</si>
  <si>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</si>
  <si>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</si>
  <si>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</si>
  <si>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</si>
  <si>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</si>
  <si>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</si>
  <si>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</si>
  <si>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</si>
  <si>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</si>
  <si>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</si>
  <si>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</si>
  <si>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</si>
  <si>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</si>
  <si>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</si>
  <si>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</si>
  <si>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</si>
  <si>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</si>
  <si>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</si>
  <si>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23/10/2020</t>
  </si>
  <si>
    <t>Actualización: 27/10/2020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</si>
</sst>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8" fillId="2" borderId="20" xfId="2" applyNumberFormat="1" applyFont="1" applyFill="1" applyBorder="1"/>
    <xf numFmtId="9" fontId="21" fillId="2" borderId="20" xfId="2" applyNumberFormat="1" applyFont="1" applyFill="1" applyBorder="1"/>
    <xf numFmtId="9" fontId="8" fillId="0" borderId="20" xfId="2" applyNumberFormat="1" applyFont="1" applyBorder="1"/>
    <xf numFmtId="9" fontId="21" fillId="0" borderId="20" xfId="2" applyNumberFormat="1" applyFont="1" applyBorder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23/10/2020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4" customWidth="1"/>
    <col min="2" max="2" width="13.453125" style="85" customWidth="1"/>
    <col min="3" max="3" width="73" style="85" customWidth="1"/>
    <col min="4" max="16384" width="11.453125" style="85"/>
  </cols>
  <sheetData>
    <row r="2" spans="2:13" ht="15.5" x14ac:dyDescent="0.35">
      <c r="B2" s="45" t="s">
        <v>87</v>
      </c>
    </row>
    <row r="4" spans="2:13" x14ac:dyDescent="0.35">
      <c r="B4" s="13" t="s">
        <v>88</v>
      </c>
      <c r="C4" s="46"/>
      <c r="D4" s="46"/>
    </row>
    <row r="6" spans="2:13" x14ac:dyDescent="0.35">
      <c r="B6" s="86" t="s">
        <v>55</v>
      </c>
      <c r="C6" s="84" t="s">
        <v>56</v>
      </c>
    </row>
    <row r="7" spans="2:13" x14ac:dyDescent="0.35">
      <c r="B7" s="86" t="s">
        <v>57</v>
      </c>
      <c r="C7" s="84" t="s">
        <v>58</v>
      </c>
    </row>
    <row r="9" spans="2:13" x14ac:dyDescent="0.35">
      <c r="B9" s="83" t="s">
        <v>89</v>
      </c>
      <c r="C9" s="47"/>
      <c r="D9" s="47"/>
    </row>
    <row r="10" spans="2:13" x14ac:dyDescent="0.35">
      <c r="B10" s="82"/>
      <c r="C10" s="47"/>
      <c r="D10" s="47"/>
    </row>
    <row r="11" spans="2:13" x14ac:dyDescent="0.35">
      <c r="B11" s="86" t="s">
        <v>50</v>
      </c>
      <c r="C11" s="96" t="s">
        <v>59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2:13" x14ac:dyDescent="0.35">
      <c r="B12" s="86" t="s">
        <v>3</v>
      </c>
      <c r="C12" s="96" t="s">
        <v>60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2:13" x14ac:dyDescent="0.35">
      <c r="B13" s="86" t="s">
        <v>5</v>
      </c>
      <c r="C13" s="96" t="s">
        <v>61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2:13" x14ac:dyDescent="0.35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2:13" x14ac:dyDescent="0.35">
      <c r="B15" s="85" t="s">
        <v>91</v>
      </c>
    </row>
    <row r="16" spans="2:13" x14ac:dyDescent="0.35">
      <c r="B16" s="84" t="s">
        <v>92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4"/>
  <sheetViews>
    <sheetView showGridLines="0" topLeftCell="A7" zoomScale="85" zoomScaleNormal="85" workbookViewId="0">
      <selection activeCell="E9" sqref="E9:E20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  <col min="6" max="6" width="5.453125" customWidth="1"/>
  </cols>
  <sheetData>
    <row r="2" spans="2:5" x14ac:dyDescent="0.35">
      <c r="B2" s="48" t="s">
        <v>88</v>
      </c>
    </row>
    <row r="4" spans="2:5" x14ac:dyDescent="0.35">
      <c r="B4" s="48" t="s">
        <v>62</v>
      </c>
    </row>
    <row r="5" spans="2:5" x14ac:dyDescent="0.35">
      <c r="B5" s="49" t="s">
        <v>56</v>
      </c>
      <c r="C5" s="50"/>
      <c r="D5" s="50"/>
      <c r="E5" s="50"/>
    </row>
    <row r="6" spans="2:5" x14ac:dyDescent="0.35">
      <c r="B6" s="50" t="s">
        <v>63</v>
      </c>
      <c r="C6" s="50"/>
      <c r="D6" s="50"/>
      <c r="E6" s="50"/>
    </row>
    <row r="8" spans="2:5" ht="31" x14ac:dyDescent="0.35">
      <c r="B8" s="51" t="s">
        <v>2</v>
      </c>
      <c r="C8" s="81" t="s">
        <v>64</v>
      </c>
      <c r="D8" s="81" t="s">
        <v>65</v>
      </c>
      <c r="E8" s="81" t="s">
        <v>66</v>
      </c>
    </row>
    <row r="9" spans="2:5" x14ac:dyDescent="0.35">
      <c r="B9" s="52" t="s">
        <v>67</v>
      </c>
      <c r="C9" s="58">
        <v>51500000</v>
      </c>
      <c r="D9" s="58">
        <v>49766139.604499996</v>
      </c>
      <c r="E9" s="129">
        <f>D9/C9</f>
        <v>0.96633280785436881</v>
      </c>
    </row>
    <row r="10" spans="2:5" x14ac:dyDescent="0.35">
      <c r="B10" s="52" t="s">
        <v>68</v>
      </c>
      <c r="C10" s="58">
        <v>1670721.50134</v>
      </c>
      <c r="D10" s="58">
        <v>1145820.0353999999</v>
      </c>
      <c r="E10" s="129">
        <f t="shared" ref="E10:E20" si="0">D10/C10</f>
        <v>0.68582348074229993</v>
      </c>
    </row>
    <row r="11" spans="2:5" x14ac:dyDescent="0.35">
      <c r="B11" s="52" t="s">
        <v>69</v>
      </c>
      <c r="C11" s="58">
        <v>41600000</v>
      </c>
      <c r="D11" s="58">
        <v>39843576.092899993</v>
      </c>
      <c r="E11" s="129">
        <f t="shared" si="0"/>
        <v>0.95777827146394212</v>
      </c>
    </row>
    <row r="12" spans="2:5" x14ac:dyDescent="0.35">
      <c r="B12" s="52" t="s">
        <v>70</v>
      </c>
      <c r="C12" s="58">
        <v>16573000</v>
      </c>
      <c r="D12" s="58">
        <v>15725623.086400002</v>
      </c>
      <c r="E12" s="129">
        <f t="shared" si="0"/>
        <v>0.94887003477946075</v>
      </c>
    </row>
    <row r="13" spans="2:5" x14ac:dyDescent="0.35">
      <c r="B13" s="52" t="s">
        <v>71</v>
      </c>
      <c r="C13" s="58">
        <v>49800000</v>
      </c>
      <c r="D13" s="58">
        <v>48365607.223300003</v>
      </c>
      <c r="E13" s="129">
        <f t="shared" si="0"/>
        <v>0.97119693219477921</v>
      </c>
    </row>
    <row r="14" spans="2:5" x14ac:dyDescent="0.35">
      <c r="B14" s="52" t="s">
        <v>72</v>
      </c>
      <c r="C14" s="58">
        <v>21076100.035999998</v>
      </c>
      <c r="D14" s="58">
        <v>20232864.177899998</v>
      </c>
      <c r="E14" s="129">
        <f t="shared" si="0"/>
        <v>0.95999089695628348</v>
      </c>
    </row>
    <row r="15" spans="2:5" x14ac:dyDescent="0.35">
      <c r="B15" s="52" t="s">
        <v>73</v>
      </c>
      <c r="C15" s="58">
        <v>1828000</v>
      </c>
      <c r="D15" s="58">
        <v>1586597.3148999999</v>
      </c>
      <c r="E15" s="129">
        <f t="shared" si="0"/>
        <v>0.86794163834792115</v>
      </c>
    </row>
    <row r="16" spans="2:5" x14ac:dyDescent="0.35">
      <c r="B16" s="52" t="s">
        <v>74</v>
      </c>
      <c r="C16" s="58">
        <v>55822500.100000001</v>
      </c>
      <c r="D16" s="58">
        <v>53631853.767399997</v>
      </c>
      <c r="E16" s="129">
        <f t="shared" si="0"/>
        <v>0.96075692903980114</v>
      </c>
    </row>
    <row r="17" spans="1:7" x14ac:dyDescent="0.35">
      <c r="B17" s="52" t="s">
        <v>75</v>
      </c>
      <c r="C17" s="58">
        <v>1659000</v>
      </c>
      <c r="D17" s="58">
        <v>1391025.8702000002</v>
      </c>
      <c r="E17" s="129">
        <f t="shared" si="0"/>
        <v>0.838472495599759</v>
      </c>
    </row>
    <row r="18" spans="1:7" x14ac:dyDescent="0.35">
      <c r="B18" s="52" t="s">
        <v>76</v>
      </c>
      <c r="C18" s="58">
        <v>856933.33600000001</v>
      </c>
      <c r="D18" s="58">
        <v>744773.57200000004</v>
      </c>
      <c r="E18" s="129">
        <f t="shared" si="0"/>
        <v>0.86911494828344504</v>
      </c>
    </row>
    <row r="19" spans="1:7" x14ac:dyDescent="0.35">
      <c r="B19" s="52" t="s">
        <v>0</v>
      </c>
      <c r="C19" s="58">
        <v>73537.360000000015</v>
      </c>
      <c r="D19" s="58">
        <v>60204.365399999995</v>
      </c>
      <c r="E19" s="129">
        <f t="shared" si="0"/>
        <v>0.81869087223147508</v>
      </c>
    </row>
    <row r="20" spans="1:7" ht="15.5" x14ac:dyDescent="0.35">
      <c r="B20" s="53" t="s">
        <v>4</v>
      </c>
      <c r="C20" s="57">
        <f>SUM(C9:C19)</f>
        <v>242459792.33333999</v>
      </c>
      <c r="D20" s="57">
        <f>SUM(D9:D19)</f>
        <v>232494085.11029997</v>
      </c>
      <c r="E20" s="130">
        <f t="shared" si="0"/>
        <v>0.95889748511646455</v>
      </c>
    </row>
    <row r="21" spans="1:7" s="90" customFormat="1" x14ac:dyDescent="0.35">
      <c r="A21" s="88"/>
      <c r="B21" s="89" t="s">
        <v>84</v>
      </c>
      <c r="C21" s="95">
        <f>SUM(C9:C19)-C20</f>
        <v>0</v>
      </c>
      <c r="D21" s="95">
        <f>SUM(D9:D19)-D20</f>
        <v>0</v>
      </c>
    </row>
    <row r="22" spans="1:7" s="90" customFormat="1" x14ac:dyDescent="0.35">
      <c r="A22" s="88"/>
      <c r="B22" s="89" t="str">
        <f>Indice!B15</f>
        <v>Información al: 23/10/2020</v>
      </c>
    </row>
    <row r="23" spans="1:7" x14ac:dyDescent="0.35">
      <c r="B23" s="54"/>
    </row>
    <row r="24" spans="1:7" x14ac:dyDescent="0.35">
      <c r="B24" s="48" t="s">
        <v>77</v>
      </c>
    </row>
    <row r="25" spans="1:7" x14ac:dyDescent="0.35">
      <c r="B25" s="49" t="s">
        <v>58</v>
      </c>
      <c r="C25" s="50"/>
      <c r="D25" s="50"/>
      <c r="E25" s="50"/>
    </row>
    <row r="26" spans="1:7" x14ac:dyDescent="0.35">
      <c r="B26" s="50" t="s">
        <v>63</v>
      </c>
      <c r="C26" s="50"/>
      <c r="D26" s="50"/>
      <c r="E26" s="50"/>
    </row>
    <row r="28" spans="1:7" ht="31" x14ac:dyDescent="0.35">
      <c r="B28" s="51" t="s">
        <v>78</v>
      </c>
      <c r="C28" s="81" t="s">
        <v>64</v>
      </c>
      <c r="D28" s="81" t="s">
        <v>65</v>
      </c>
      <c r="E28" s="81" t="s">
        <v>66</v>
      </c>
    </row>
    <row r="29" spans="1:7" x14ac:dyDescent="0.35">
      <c r="B29" s="52" t="s">
        <v>79</v>
      </c>
      <c r="C29" s="56">
        <v>82303798.060499996</v>
      </c>
      <c r="D29" s="56">
        <v>80335288.619399995</v>
      </c>
      <c r="E29" s="129">
        <f t="shared" ref="E29:E33" si="1">D29/C29</f>
        <v>0.97608239853459755</v>
      </c>
    </row>
    <row r="30" spans="1:7" x14ac:dyDescent="0.35">
      <c r="B30" s="52" t="s">
        <v>1</v>
      </c>
      <c r="C30" s="56">
        <v>65524239.299500003</v>
      </c>
      <c r="D30" s="56">
        <v>63586421.470900007</v>
      </c>
      <c r="E30" s="129">
        <f t="shared" si="1"/>
        <v>0.97042593932693266</v>
      </c>
      <c r="G30" s="55"/>
    </row>
    <row r="31" spans="1:7" x14ac:dyDescent="0.35">
      <c r="B31" s="52" t="s">
        <v>80</v>
      </c>
      <c r="C31" s="56">
        <v>74275000</v>
      </c>
      <c r="D31" s="56">
        <v>71924167.828800008</v>
      </c>
      <c r="E31" s="129">
        <f t="shared" si="1"/>
        <v>0.96834961735173353</v>
      </c>
      <c r="G31" s="55"/>
    </row>
    <row r="32" spans="1:7" x14ac:dyDescent="0.35">
      <c r="B32" s="52" t="s">
        <v>81</v>
      </c>
      <c r="C32" s="56">
        <v>20356754.973340001</v>
      </c>
      <c r="D32" s="56">
        <v>16648207.191199999</v>
      </c>
      <c r="E32" s="129">
        <f t="shared" si="1"/>
        <v>0.8178222517784951</v>
      </c>
      <c r="G32" s="55"/>
    </row>
    <row r="33" spans="1:5" ht="15.5" x14ac:dyDescent="0.35">
      <c r="B33" s="53" t="s">
        <v>4</v>
      </c>
      <c r="C33" s="57">
        <f>SUM(C29:C32)</f>
        <v>242459792.33334002</v>
      </c>
      <c r="D33" s="57">
        <f>SUM(D29:D32)</f>
        <v>232494085.11029997</v>
      </c>
      <c r="E33" s="130">
        <f t="shared" si="1"/>
        <v>0.95889748511646444</v>
      </c>
    </row>
    <row r="34" spans="1:5" x14ac:dyDescent="0.35">
      <c r="C34" s="95">
        <f>SUM(C29:C32)-C33</f>
        <v>0</v>
      </c>
      <c r="D34" s="95">
        <f>SUM(D29:D32)-D33</f>
        <v>0</v>
      </c>
    </row>
    <row r="35" spans="1:5" x14ac:dyDescent="0.35">
      <c r="B35" s="50" t="s">
        <v>82</v>
      </c>
      <c r="C35" s="50"/>
      <c r="D35" s="50"/>
      <c r="E35" s="50"/>
    </row>
    <row r="37" spans="1:5" ht="31" x14ac:dyDescent="0.35">
      <c r="B37" s="51" t="s">
        <v>78</v>
      </c>
      <c r="C37" s="81" t="s">
        <v>64</v>
      </c>
      <c r="D37" s="81" t="s">
        <v>65</v>
      </c>
      <c r="E37" s="81" t="s">
        <v>66</v>
      </c>
    </row>
    <row r="38" spans="1:5" x14ac:dyDescent="0.35">
      <c r="A38" s="24"/>
      <c r="B38" s="52" t="s">
        <v>79</v>
      </c>
      <c r="C38" s="129">
        <f>C29/C$33</f>
        <v>0.33945338840902162</v>
      </c>
      <c r="D38" s="129">
        <f>D29/D$33</f>
        <v>0.34553691368658812</v>
      </c>
      <c r="E38" s="131">
        <f>E29</f>
        <v>0.97608239853459755</v>
      </c>
    </row>
    <row r="39" spans="1:5" x14ac:dyDescent="0.35">
      <c r="B39" s="52" t="s">
        <v>1</v>
      </c>
      <c r="C39" s="129">
        <f t="shared" ref="C39:D39" si="2">C30/C$33</f>
        <v>0.27024785705258536</v>
      </c>
      <c r="D39" s="129">
        <f t="shared" si="2"/>
        <v>0.27349694268881419</v>
      </c>
      <c r="E39" s="131">
        <f t="shared" ref="E39:E42" si="3">E30</f>
        <v>0.97042593932693266</v>
      </c>
    </row>
    <row r="40" spans="1:5" x14ac:dyDescent="0.35">
      <c r="B40" s="52" t="s">
        <v>80</v>
      </c>
      <c r="C40" s="129">
        <f t="shared" ref="C40:D40" si="4">C31/C$33</f>
        <v>0.3063394523488035</v>
      </c>
      <c r="D40" s="129">
        <f t="shared" si="4"/>
        <v>0.30935912969432189</v>
      </c>
      <c r="E40" s="131">
        <f t="shared" si="3"/>
        <v>0.96834961735173353</v>
      </c>
    </row>
    <row r="41" spans="1:5" x14ac:dyDescent="0.35">
      <c r="B41" s="52" t="s">
        <v>81</v>
      </c>
      <c r="C41" s="129">
        <f t="shared" ref="C41:D41" si="5">C32/C$33</f>
        <v>8.3959302189589469E-2</v>
      </c>
      <c r="D41" s="129">
        <f t="shared" si="5"/>
        <v>7.1607013930275895E-2</v>
      </c>
      <c r="E41" s="131">
        <f t="shared" si="3"/>
        <v>0.8178222517784951</v>
      </c>
    </row>
    <row r="42" spans="1:5" ht="15.5" x14ac:dyDescent="0.35">
      <c r="B42" s="53" t="s">
        <v>83</v>
      </c>
      <c r="C42" s="130">
        <f t="shared" ref="C42:D42" si="6">C33/C$33</f>
        <v>1</v>
      </c>
      <c r="D42" s="130">
        <f t="shared" si="6"/>
        <v>1</v>
      </c>
      <c r="E42" s="132">
        <f t="shared" si="3"/>
        <v>0.95889748511646444</v>
      </c>
    </row>
    <row r="50" spans="2:2" x14ac:dyDescent="0.35">
      <c r="B50" s="91" t="str">
        <f>+B21</f>
        <v>Fuente: Fogape</v>
      </c>
    </row>
    <row r="51" spans="2:2" x14ac:dyDescent="0.35">
      <c r="B51" s="91" t="str">
        <f>Indice!B15</f>
        <v>Información al: 23/10/2020</v>
      </c>
    </row>
    <row r="52" spans="2:2" x14ac:dyDescent="0.35">
      <c r="B52" s="92" t="str">
        <f>+Indice!B16</f>
        <v>Actualización: 27/10/2020</v>
      </c>
    </row>
    <row r="53" spans="2:2" x14ac:dyDescent="0.35">
      <c r="B53" s="93"/>
    </row>
    <row r="54" spans="2:2" x14ac:dyDescent="0.35">
      <c r="B54" s="90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opLeftCell="A7"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90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06" t="s">
        <v>46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24" x14ac:dyDescent="0.35">
      <c r="B6" s="107" t="s">
        <v>2</v>
      </c>
      <c r="C6" s="109" t="s">
        <v>6</v>
      </c>
      <c r="D6" s="109"/>
      <c r="E6" s="111" t="s">
        <v>7</v>
      </c>
      <c r="F6" s="117"/>
      <c r="G6" s="109" t="s">
        <v>8</v>
      </c>
      <c r="H6" s="109"/>
      <c r="I6" s="103" t="s">
        <v>9</v>
      </c>
      <c r="J6" s="104"/>
      <c r="K6" s="104"/>
      <c r="L6" s="104"/>
      <c r="M6" s="104"/>
      <c r="N6" s="105"/>
      <c r="O6" s="104" t="s">
        <v>10</v>
      </c>
      <c r="P6" s="105"/>
      <c r="Q6" s="103" t="s">
        <v>11</v>
      </c>
      <c r="R6" s="104"/>
      <c r="S6" s="104"/>
      <c r="T6" s="104"/>
      <c r="U6" s="104"/>
      <c r="V6" s="104"/>
      <c r="W6" s="104"/>
      <c r="X6" s="105"/>
    </row>
    <row r="7" spans="2:24" x14ac:dyDescent="0.35">
      <c r="B7" s="107"/>
      <c r="C7" s="110"/>
      <c r="D7" s="110"/>
      <c r="E7" s="111"/>
      <c r="F7" s="117"/>
      <c r="G7" s="110"/>
      <c r="H7" s="110"/>
      <c r="I7" s="118" t="s">
        <v>12</v>
      </c>
      <c r="J7" s="119"/>
      <c r="K7" s="119" t="s">
        <v>13</v>
      </c>
      <c r="L7" s="119"/>
      <c r="M7" s="120" t="s">
        <v>4</v>
      </c>
      <c r="N7" s="121"/>
      <c r="O7" s="119" t="s">
        <v>14</v>
      </c>
      <c r="P7" s="124"/>
      <c r="Q7" s="118" t="s">
        <v>15</v>
      </c>
      <c r="R7" s="119"/>
      <c r="S7" s="119" t="s">
        <v>16</v>
      </c>
      <c r="T7" s="119"/>
      <c r="U7" s="119" t="s">
        <v>17</v>
      </c>
      <c r="V7" s="119"/>
      <c r="W7" s="120" t="s">
        <v>4</v>
      </c>
      <c r="X7" s="121"/>
    </row>
    <row r="8" spans="2:24" ht="45" customHeight="1" x14ac:dyDescent="0.35">
      <c r="B8" s="107"/>
      <c r="C8" s="110"/>
      <c r="D8" s="110"/>
      <c r="E8" s="113"/>
      <c r="F8" s="114"/>
      <c r="G8" s="110"/>
      <c r="H8" s="110"/>
      <c r="I8" s="118"/>
      <c r="J8" s="119"/>
      <c r="K8" s="119"/>
      <c r="L8" s="119"/>
      <c r="M8" s="122"/>
      <c r="N8" s="123"/>
      <c r="O8" s="119"/>
      <c r="P8" s="124"/>
      <c r="Q8" s="118"/>
      <c r="R8" s="119"/>
      <c r="S8" s="119"/>
      <c r="T8" s="119"/>
      <c r="U8" s="119"/>
      <c r="V8" s="119"/>
      <c r="W8" s="122"/>
      <c r="X8" s="123"/>
    </row>
    <row r="9" spans="2:24" x14ac:dyDescent="0.35">
      <c r="B9" s="108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41105</v>
      </c>
      <c r="D10" s="2">
        <v>79017905.671779051</v>
      </c>
      <c r="E10" s="3">
        <v>78</v>
      </c>
      <c r="F10" s="4">
        <v>81676.341088846559</v>
      </c>
      <c r="G10" s="2">
        <v>366</v>
      </c>
      <c r="H10" s="2">
        <v>3269434.7662753602</v>
      </c>
      <c r="I10" s="3">
        <v>1448</v>
      </c>
      <c r="J10" s="28">
        <v>5237019.581067537</v>
      </c>
      <c r="K10" s="28">
        <v>0</v>
      </c>
      <c r="L10" s="28">
        <v>0</v>
      </c>
      <c r="M10" s="29">
        <v>1448</v>
      </c>
      <c r="N10" s="5">
        <v>5237019.581067537</v>
      </c>
      <c r="O10" s="28">
        <v>37818</v>
      </c>
      <c r="P10" s="4">
        <v>63528374.837345377</v>
      </c>
      <c r="Q10" s="3">
        <v>3</v>
      </c>
      <c r="R10" s="28">
        <v>19274.755210608826</v>
      </c>
      <c r="S10" s="28">
        <v>240</v>
      </c>
      <c r="T10" s="28">
        <v>1277659.1000807805</v>
      </c>
      <c r="U10" s="28">
        <v>1152</v>
      </c>
      <c r="V10" s="28">
        <v>5604466.2907105405</v>
      </c>
      <c r="W10" s="29">
        <v>1395</v>
      </c>
      <c r="X10" s="5">
        <v>6901400.1460019294</v>
      </c>
    </row>
    <row r="11" spans="2:24" x14ac:dyDescent="0.35">
      <c r="B11" s="1" t="s">
        <v>21</v>
      </c>
      <c r="C11" s="2">
        <v>420</v>
      </c>
      <c r="D11" s="2">
        <v>2497880.4194186735</v>
      </c>
      <c r="E11" s="3">
        <v>0</v>
      </c>
      <c r="F11" s="4">
        <v>0</v>
      </c>
      <c r="G11" s="2">
        <v>58</v>
      </c>
      <c r="H11" s="2">
        <v>435852.57278043381</v>
      </c>
      <c r="I11" s="3">
        <v>9</v>
      </c>
      <c r="J11" s="28">
        <v>26255.34223282932</v>
      </c>
      <c r="K11" s="28">
        <v>0</v>
      </c>
      <c r="L11" s="28">
        <v>0</v>
      </c>
      <c r="M11" s="29">
        <v>9</v>
      </c>
      <c r="N11" s="5">
        <v>26255.34223282932</v>
      </c>
      <c r="O11" s="28">
        <v>268</v>
      </c>
      <c r="P11" s="4">
        <v>1549493.0044793836</v>
      </c>
      <c r="Q11" s="3">
        <v>23</v>
      </c>
      <c r="R11" s="28">
        <v>159615.81071704172</v>
      </c>
      <c r="S11" s="28">
        <v>19</v>
      </c>
      <c r="T11" s="28">
        <v>92553.55429959012</v>
      </c>
      <c r="U11" s="28">
        <v>43</v>
      </c>
      <c r="V11" s="28">
        <v>234110.13490939475</v>
      </c>
      <c r="W11" s="29">
        <v>85</v>
      </c>
      <c r="X11" s="5">
        <v>486279.49992602662</v>
      </c>
    </row>
    <row r="12" spans="2:24" x14ac:dyDescent="0.35">
      <c r="B12" s="6" t="s">
        <v>85</v>
      </c>
      <c r="C12" s="2">
        <v>234852</v>
      </c>
      <c r="D12" s="2">
        <v>126587483.7347113</v>
      </c>
      <c r="E12" s="3">
        <v>0</v>
      </c>
      <c r="F12" s="4">
        <v>0</v>
      </c>
      <c r="G12" s="2">
        <v>30727</v>
      </c>
      <c r="H12" s="2">
        <v>25252642.739112891</v>
      </c>
      <c r="I12" s="3">
        <v>11325</v>
      </c>
      <c r="J12" s="28">
        <v>13380623.98036545</v>
      </c>
      <c r="K12" s="28">
        <v>11038</v>
      </c>
      <c r="L12" s="28">
        <v>5817015.6217202526</v>
      </c>
      <c r="M12" s="29">
        <v>22363</v>
      </c>
      <c r="N12" s="5">
        <v>19197639.602085702</v>
      </c>
      <c r="O12" s="28">
        <v>138020</v>
      </c>
      <c r="P12" s="4">
        <v>51209996.564196743</v>
      </c>
      <c r="Q12" s="3">
        <v>0</v>
      </c>
      <c r="R12" s="28">
        <v>0</v>
      </c>
      <c r="S12" s="28">
        <v>29290</v>
      </c>
      <c r="T12" s="28">
        <v>17415984.454684183</v>
      </c>
      <c r="U12" s="28">
        <v>14452</v>
      </c>
      <c r="V12" s="28">
        <v>13511220.374631783</v>
      </c>
      <c r="W12" s="29">
        <v>43742</v>
      </c>
      <c r="X12" s="5">
        <v>30927204.829315964</v>
      </c>
    </row>
    <row r="13" spans="2:24" x14ac:dyDescent="0.35">
      <c r="B13" s="1" t="s">
        <v>22</v>
      </c>
      <c r="C13" s="2">
        <v>10945</v>
      </c>
      <c r="D13" s="2">
        <v>36601883.022726156</v>
      </c>
      <c r="E13" s="3">
        <v>1374</v>
      </c>
      <c r="F13" s="4">
        <v>6181619.8615760012</v>
      </c>
      <c r="G13" s="2">
        <v>17</v>
      </c>
      <c r="H13" s="2">
        <v>14327.189560097993</v>
      </c>
      <c r="I13" s="3">
        <v>97</v>
      </c>
      <c r="J13" s="28">
        <v>178868.45934624199</v>
      </c>
      <c r="K13" s="28">
        <v>7</v>
      </c>
      <c r="L13" s="28">
        <v>21027.294095256882</v>
      </c>
      <c r="M13" s="29">
        <v>104</v>
      </c>
      <c r="N13" s="5">
        <v>199895.75344149888</v>
      </c>
      <c r="O13" s="28">
        <v>4722</v>
      </c>
      <c r="P13" s="4">
        <v>21281146.963965584</v>
      </c>
      <c r="Q13" s="3">
        <v>554</v>
      </c>
      <c r="R13" s="28">
        <v>520199.88192041853</v>
      </c>
      <c r="S13" s="28">
        <v>184</v>
      </c>
      <c r="T13" s="28">
        <v>2497626.4299610965</v>
      </c>
      <c r="U13" s="28">
        <v>3990</v>
      </c>
      <c r="V13" s="28">
        <v>5907066.942301455</v>
      </c>
      <c r="W13" s="29">
        <v>4728</v>
      </c>
      <c r="X13" s="5">
        <v>8924893.2541829702</v>
      </c>
    </row>
    <row r="14" spans="2:24" x14ac:dyDescent="0.35">
      <c r="B14" s="6" t="s">
        <v>23</v>
      </c>
      <c r="C14" s="2">
        <v>31901</v>
      </c>
      <c r="D14" s="2">
        <v>84259893.11787051</v>
      </c>
      <c r="E14" s="3">
        <v>0</v>
      </c>
      <c r="F14" s="4">
        <v>0</v>
      </c>
      <c r="G14" s="2">
        <v>2012</v>
      </c>
      <c r="H14" s="2">
        <v>3593586.3267317587</v>
      </c>
      <c r="I14" s="3">
        <v>6499</v>
      </c>
      <c r="J14" s="28">
        <v>11148029.490306014</v>
      </c>
      <c r="K14" s="28">
        <v>0</v>
      </c>
      <c r="L14" s="28">
        <v>0</v>
      </c>
      <c r="M14" s="29">
        <v>6499</v>
      </c>
      <c r="N14" s="5">
        <v>11148029.490306014</v>
      </c>
      <c r="O14" s="28">
        <v>21594</v>
      </c>
      <c r="P14" s="4">
        <v>64817671.763178207</v>
      </c>
      <c r="Q14" s="3">
        <v>0</v>
      </c>
      <c r="R14" s="28">
        <v>0</v>
      </c>
      <c r="S14" s="28">
        <v>492</v>
      </c>
      <c r="T14" s="28">
        <v>1179059.3666280708</v>
      </c>
      <c r="U14" s="28">
        <v>1304</v>
      </c>
      <c r="V14" s="28">
        <v>3521546.1710264659</v>
      </c>
      <c r="W14" s="29">
        <v>1796</v>
      </c>
      <c r="X14" s="5">
        <v>4700605.5376545368</v>
      </c>
    </row>
    <row r="15" spans="2:24" x14ac:dyDescent="0.35">
      <c r="B15" s="6" t="s">
        <v>24</v>
      </c>
      <c r="C15" s="2">
        <v>681</v>
      </c>
      <c r="D15" s="2">
        <v>3310542.5676196613</v>
      </c>
      <c r="E15" s="3">
        <v>2</v>
      </c>
      <c r="F15" s="4">
        <v>15280.887013816005</v>
      </c>
      <c r="G15" s="2">
        <v>64</v>
      </c>
      <c r="H15" s="2">
        <v>299123.08546113898</v>
      </c>
      <c r="I15" s="3">
        <v>104</v>
      </c>
      <c r="J15" s="28">
        <v>678899.01792517502</v>
      </c>
      <c r="K15" s="28">
        <v>0</v>
      </c>
      <c r="L15" s="28">
        <v>0</v>
      </c>
      <c r="M15" s="29">
        <v>104</v>
      </c>
      <c r="N15" s="5">
        <v>678899.01792517502</v>
      </c>
      <c r="O15" s="28">
        <v>462</v>
      </c>
      <c r="P15" s="4">
        <v>2214554.3433490288</v>
      </c>
      <c r="Q15" s="3">
        <v>0</v>
      </c>
      <c r="R15" s="28">
        <v>0</v>
      </c>
      <c r="S15" s="28">
        <v>0</v>
      </c>
      <c r="T15" s="28">
        <v>0</v>
      </c>
      <c r="U15" s="28">
        <v>49</v>
      </c>
      <c r="V15" s="28">
        <v>102685.23387050282</v>
      </c>
      <c r="W15" s="29">
        <v>49</v>
      </c>
      <c r="X15" s="5">
        <v>102685.23387050282</v>
      </c>
    </row>
    <row r="16" spans="2:24" x14ac:dyDescent="0.35">
      <c r="B16" s="6" t="s">
        <v>25</v>
      </c>
      <c r="C16" s="2">
        <v>59339</v>
      </c>
      <c r="D16" s="2">
        <v>94985943.442415714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13134979.333503276</v>
      </c>
      <c r="K16" s="28">
        <v>962</v>
      </c>
      <c r="L16" s="28">
        <v>2034371.8636847637</v>
      </c>
      <c r="M16" s="29">
        <v>12230</v>
      </c>
      <c r="N16" s="5">
        <v>15169351.197188038</v>
      </c>
      <c r="O16" s="28">
        <v>36831</v>
      </c>
      <c r="P16" s="4">
        <v>69026286.68628408</v>
      </c>
      <c r="Q16" s="3">
        <v>0</v>
      </c>
      <c r="R16" s="28">
        <v>0</v>
      </c>
      <c r="S16" s="28">
        <v>2992</v>
      </c>
      <c r="T16" s="28">
        <v>0</v>
      </c>
      <c r="U16" s="28">
        <v>7286</v>
      </c>
      <c r="V16" s="28">
        <v>10790305.55894359</v>
      </c>
      <c r="W16" s="29">
        <v>10278</v>
      </c>
      <c r="X16" s="5">
        <v>10790305.55894359</v>
      </c>
    </row>
    <row r="17" spans="2:24" x14ac:dyDescent="0.35">
      <c r="B17" s="6" t="s">
        <v>26</v>
      </c>
      <c r="C17" s="2">
        <v>15469</v>
      </c>
      <c r="D17" s="2">
        <v>41164541.324172214</v>
      </c>
      <c r="E17" s="3">
        <v>0</v>
      </c>
      <c r="F17" s="4">
        <v>0</v>
      </c>
      <c r="G17" s="2">
        <v>150</v>
      </c>
      <c r="H17" s="2">
        <v>328050.43870037445</v>
      </c>
      <c r="I17" s="3">
        <v>2082</v>
      </c>
      <c r="J17" s="28">
        <v>4615521.9127225196</v>
      </c>
      <c r="K17" s="28">
        <v>0</v>
      </c>
      <c r="L17" s="28">
        <v>0</v>
      </c>
      <c r="M17" s="29">
        <v>2082</v>
      </c>
      <c r="N17" s="5">
        <v>4615521.9127225196</v>
      </c>
      <c r="O17" s="28">
        <v>9766</v>
      </c>
      <c r="P17" s="4">
        <v>27010648.099022925</v>
      </c>
      <c r="Q17" s="3">
        <v>0</v>
      </c>
      <c r="R17" s="28">
        <v>0</v>
      </c>
      <c r="S17" s="28">
        <v>600</v>
      </c>
      <c r="T17" s="28">
        <v>1042305.7819403532</v>
      </c>
      <c r="U17" s="28">
        <v>2871</v>
      </c>
      <c r="V17" s="28">
        <v>8168015.0917860372</v>
      </c>
      <c r="W17" s="29">
        <v>3471</v>
      </c>
      <c r="X17" s="5">
        <v>9210320.8737263903</v>
      </c>
    </row>
    <row r="18" spans="2:24" x14ac:dyDescent="0.35">
      <c r="B18" s="6" t="s">
        <v>27</v>
      </c>
      <c r="C18" s="2">
        <v>1441</v>
      </c>
      <c r="D18" s="2">
        <v>6948692.0088601364</v>
      </c>
      <c r="E18" s="3">
        <v>5</v>
      </c>
      <c r="F18" s="4">
        <v>10391.770686674441</v>
      </c>
      <c r="G18" s="2">
        <v>29</v>
      </c>
      <c r="H18" s="2">
        <v>89866.329121133676</v>
      </c>
      <c r="I18" s="3">
        <v>65</v>
      </c>
      <c r="J18" s="28">
        <v>364555.33983650838</v>
      </c>
      <c r="K18" s="28">
        <v>141</v>
      </c>
      <c r="L18" s="28">
        <v>724293.02743544348</v>
      </c>
      <c r="M18" s="29">
        <v>206</v>
      </c>
      <c r="N18" s="5">
        <v>1088848.3672719519</v>
      </c>
      <c r="O18" s="28">
        <v>443</v>
      </c>
      <c r="P18" s="4">
        <v>1881973.442894978</v>
      </c>
      <c r="Q18" s="3">
        <v>105</v>
      </c>
      <c r="R18" s="28">
        <v>948088.42118569964</v>
      </c>
      <c r="S18" s="28">
        <v>46</v>
      </c>
      <c r="T18" s="28">
        <v>272889.56857193861</v>
      </c>
      <c r="U18" s="28">
        <v>607</v>
      </c>
      <c r="V18" s="28">
        <v>2656634.1091277599</v>
      </c>
      <c r="W18" s="29">
        <v>758</v>
      </c>
      <c r="X18" s="5">
        <v>3877612.0988853984</v>
      </c>
    </row>
    <row r="19" spans="2:24" x14ac:dyDescent="0.35">
      <c r="B19" s="6" t="s">
        <v>28</v>
      </c>
      <c r="C19" s="2">
        <v>178</v>
      </c>
      <c r="D19" s="2">
        <v>1860800.3920242104</v>
      </c>
      <c r="E19" s="3">
        <v>2</v>
      </c>
      <c r="F19" s="4">
        <v>41675.146401316379</v>
      </c>
      <c r="G19" s="2">
        <v>5</v>
      </c>
      <c r="H19" s="2">
        <v>92032.614969573668</v>
      </c>
      <c r="I19" s="3">
        <v>19</v>
      </c>
      <c r="J19" s="2">
        <v>202437.02364439433</v>
      </c>
      <c r="K19" s="2">
        <v>5</v>
      </c>
      <c r="L19" s="2">
        <v>31082.713357648467</v>
      </c>
      <c r="M19" s="59">
        <v>24</v>
      </c>
      <c r="N19" s="5">
        <v>233519.73700204279</v>
      </c>
      <c r="O19" s="2">
        <v>118</v>
      </c>
      <c r="P19" s="4">
        <v>1061928.6076958715</v>
      </c>
      <c r="Q19" s="3">
        <v>4</v>
      </c>
      <c r="R19" s="2">
        <v>47231.832588158562</v>
      </c>
      <c r="S19" s="2">
        <v>0</v>
      </c>
      <c r="T19" s="2">
        <v>0</v>
      </c>
      <c r="U19" s="2">
        <v>25</v>
      </c>
      <c r="V19" s="2">
        <v>384412.45336724765</v>
      </c>
      <c r="W19" s="59">
        <v>29</v>
      </c>
      <c r="X19" s="5">
        <v>431644.2859554062</v>
      </c>
    </row>
    <row r="20" spans="2:24" x14ac:dyDescent="0.35">
      <c r="B20" s="6" t="s">
        <v>0</v>
      </c>
      <c r="C20" s="2">
        <v>307</v>
      </c>
      <c r="D20" s="2">
        <v>139304.81875826124</v>
      </c>
      <c r="E20" s="3">
        <v>10</v>
      </c>
      <c r="F20" s="4">
        <v>3625.7377369145252</v>
      </c>
      <c r="G20" s="2">
        <v>0</v>
      </c>
      <c r="H20" s="2">
        <v>0</v>
      </c>
      <c r="I20" s="3">
        <v>8</v>
      </c>
      <c r="J20" s="28">
        <v>4150.1499957977558</v>
      </c>
      <c r="K20" s="28">
        <v>22</v>
      </c>
      <c r="L20" s="28">
        <v>28884.349384979028</v>
      </c>
      <c r="M20" s="29">
        <v>30</v>
      </c>
      <c r="N20" s="5">
        <v>33034.499380776782</v>
      </c>
      <c r="O20" s="28">
        <v>245</v>
      </c>
      <c r="P20" s="4">
        <v>71416.005270516849</v>
      </c>
      <c r="Q20" s="3">
        <v>2</v>
      </c>
      <c r="R20" s="28">
        <v>781.4089950246821</v>
      </c>
      <c r="S20" s="28">
        <v>12</v>
      </c>
      <c r="T20" s="28">
        <v>26609.580977240508</v>
      </c>
      <c r="U20" s="28">
        <v>8</v>
      </c>
      <c r="V20" s="28">
        <v>3837.5863977878835</v>
      </c>
      <c r="W20" s="29">
        <v>22</v>
      </c>
      <c r="X20" s="5">
        <v>31228.576370053073</v>
      </c>
    </row>
    <row r="21" spans="2:24" x14ac:dyDescent="0.35">
      <c r="B21" s="7" t="s">
        <v>4</v>
      </c>
      <c r="C21" s="8">
        <v>396638</v>
      </c>
      <c r="D21" s="8">
        <v>477374870.52035582</v>
      </c>
      <c r="E21" s="9">
        <v>1471</v>
      </c>
      <c r="F21" s="10">
        <v>6334269.7445035689</v>
      </c>
      <c r="G21" s="8">
        <v>33428</v>
      </c>
      <c r="H21" s="8">
        <v>33374916.062712766</v>
      </c>
      <c r="I21" s="9">
        <v>32924</v>
      </c>
      <c r="J21" s="30">
        <v>48971339.63094575</v>
      </c>
      <c r="K21" s="30">
        <v>12175</v>
      </c>
      <c r="L21" s="30">
        <v>8656674.8696783446</v>
      </c>
      <c r="M21" s="31">
        <v>45099</v>
      </c>
      <c r="N21" s="11">
        <v>57628014.500624083</v>
      </c>
      <c r="O21" s="30">
        <v>250287</v>
      </c>
      <c r="P21" s="10">
        <v>303653490.31768274</v>
      </c>
      <c r="Q21" s="9">
        <v>691</v>
      </c>
      <c r="R21" s="30">
        <v>1695192.1106169519</v>
      </c>
      <c r="S21" s="30">
        <v>33875</v>
      </c>
      <c r="T21" s="30">
        <v>23804687.83714325</v>
      </c>
      <c r="U21" s="30">
        <v>31787</v>
      </c>
      <c r="V21" s="30">
        <v>50884299.947072566</v>
      </c>
      <c r="W21" s="31">
        <v>66353</v>
      </c>
      <c r="X21" s="11">
        <v>76384179.894832775</v>
      </c>
    </row>
    <row r="22" spans="2:24" s="24" customFormat="1" x14ac:dyDescent="0.35">
      <c r="B22" s="24" t="s">
        <v>49</v>
      </c>
      <c r="D22" s="25">
        <v>17590.763944977665</v>
      </c>
      <c r="E22" s="27"/>
      <c r="F22" s="34">
        <v>233.41120515606403</v>
      </c>
      <c r="H22" s="25">
        <v>1229.8306978385228</v>
      </c>
      <c r="I22" s="27"/>
      <c r="J22" s="25">
        <v>1804.5425696126238</v>
      </c>
      <c r="K22" s="32"/>
      <c r="L22" s="25">
        <v>318.98940137955748</v>
      </c>
      <c r="M22" s="32"/>
      <c r="N22" s="34">
        <v>2123.531970992181</v>
      </c>
      <c r="P22" s="25">
        <v>11189.313051657902</v>
      </c>
      <c r="Q22" s="27"/>
      <c r="R22" s="25">
        <v>62.466053621018418</v>
      </c>
      <c r="S22" s="32"/>
      <c r="T22" s="25">
        <v>877.17781220997927</v>
      </c>
      <c r="U22" s="32"/>
      <c r="V22" s="25">
        <v>1875.033153502003</v>
      </c>
      <c r="W22" s="32"/>
      <c r="X22" s="34">
        <v>2814.6770193330008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06" t="s">
        <v>47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2:24" ht="15" customHeight="1" x14ac:dyDescent="0.35">
      <c r="B29" s="107" t="s">
        <v>30</v>
      </c>
      <c r="C29" s="109" t="s">
        <v>6</v>
      </c>
      <c r="D29" s="109"/>
      <c r="E29" s="111" t="s">
        <v>7</v>
      </c>
      <c r="F29" s="112"/>
      <c r="G29" s="113" t="s">
        <v>8</v>
      </c>
      <c r="H29" s="114"/>
      <c r="I29" s="103" t="s">
        <v>9</v>
      </c>
      <c r="J29" s="104"/>
      <c r="K29" s="104"/>
      <c r="L29" s="104"/>
      <c r="M29" s="104"/>
      <c r="N29" s="105"/>
      <c r="O29" s="103" t="s">
        <v>10</v>
      </c>
      <c r="P29" s="105"/>
      <c r="Q29" s="103" t="s">
        <v>11</v>
      </c>
      <c r="R29" s="104"/>
      <c r="S29" s="104"/>
      <c r="T29" s="104"/>
      <c r="U29" s="104"/>
      <c r="V29" s="104"/>
      <c r="W29" s="104"/>
      <c r="X29" s="105"/>
    </row>
    <row r="30" spans="2:24" ht="15" customHeight="1" x14ac:dyDescent="0.35">
      <c r="B30" s="107"/>
      <c r="C30" s="110"/>
      <c r="D30" s="110"/>
      <c r="E30" s="111"/>
      <c r="F30" s="112"/>
      <c r="G30" s="115"/>
      <c r="H30" s="116"/>
      <c r="I30" s="118" t="s">
        <v>12</v>
      </c>
      <c r="J30" s="119"/>
      <c r="K30" s="119" t="s">
        <v>13</v>
      </c>
      <c r="L30" s="119"/>
      <c r="M30" s="120" t="s">
        <v>4</v>
      </c>
      <c r="N30" s="121"/>
      <c r="O30" s="118" t="s">
        <v>14</v>
      </c>
      <c r="P30" s="124"/>
      <c r="Q30" s="118" t="s">
        <v>15</v>
      </c>
      <c r="R30" s="119"/>
      <c r="S30" s="119" t="s">
        <v>16</v>
      </c>
      <c r="T30" s="119"/>
      <c r="U30" s="119" t="s">
        <v>17</v>
      </c>
      <c r="V30" s="119"/>
      <c r="W30" s="120" t="s">
        <v>4</v>
      </c>
      <c r="X30" s="121"/>
    </row>
    <row r="31" spans="2:24" ht="45" customHeight="1" x14ac:dyDescent="0.35">
      <c r="B31" s="107"/>
      <c r="C31" s="110"/>
      <c r="D31" s="110"/>
      <c r="E31" s="113"/>
      <c r="F31" s="109"/>
      <c r="G31" s="115"/>
      <c r="H31" s="116"/>
      <c r="I31" s="118"/>
      <c r="J31" s="119"/>
      <c r="K31" s="119"/>
      <c r="L31" s="119"/>
      <c r="M31" s="122"/>
      <c r="N31" s="123"/>
      <c r="O31" s="118"/>
      <c r="P31" s="124"/>
      <c r="Q31" s="118"/>
      <c r="R31" s="119"/>
      <c r="S31" s="119"/>
      <c r="T31" s="119"/>
      <c r="U31" s="119"/>
      <c r="V31" s="119"/>
      <c r="W31" s="122"/>
      <c r="X31" s="123"/>
    </row>
    <row r="32" spans="2:24" x14ac:dyDescent="0.35">
      <c r="B32" s="108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356562</v>
      </c>
      <c r="D33" s="2">
        <v>165114328.2393223</v>
      </c>
      <c r="E33" s="3">
        <v>1106</v>
      </c>
      <c r="F33" s="28">
        <v>1481950.0552890275</v>
      </c>
      <c r="G33" s="3">
        <v>31787</v>
      </c>
      <c r="H33" s="4">
        <v>15232095.083756626</v>
      </c>
      <c r="I33" s="3">
        <v>28678</v>
      </c>
      <c r="J33" s="28">
        <v>13810404.478758525</v>
      </c>
      <c r="K33" s="28">
        <v>11336</v>
      </c>
      <c r="L33" s="28">
        <v>4747001.7583438857</v>
      </c>
      <c r="M33" s="29">
        <v>40014</v>
      </c>
      <c r="N33" s="5">
        <v>18557406.237102412</v>
      </c>
      <c r="O33" s="3">
        <v>223012</v>
      </c>
      <c r="P33" s="4">
        <v>97626871.181914106</v>
      </c>
      <c r="Q33" s="3">
        <v>581</v>
      </c>
      <c r="R33" s="28">
        <v>451305.29645962687</v>
      </c>
      <c r="S33" s="28">
        <v>31845</v>
      </c>
      <c r="T33" s="28">
        <v>13232603.496093303</v>
      </c>
      <c r="U33" s="28">
        <v>28217</v>
      </c>
      <c r="V33" s="28">
        <v>18532096.888707217</v>
      </c>
      <c r="W33" s="29">
        <v>60643</v>
      </c>
      <c r="X33" s="5">
        <v>32216005.681260146</v>
      </c>
    </row>
    <row r="34" spans="2:24" x14ac:dyDescent="0.35">
      <c r="B34" s="6" t="s">
        <v>1</v>
      </c>
      <c r="C34" s="2">
        <v>28492</v>
      </c>
      <c r="D34" s="2">
        <v>117836465.48301147</v>
      </c>
      <c r="E34" s="3">
        <v>265</v>
      </c>
      <c r="F34" s="28">
        <v>2526464.4978457424</v>
      </c>
      <c r="G34" s="3">
        <v>1128</v>
      </c>
      <c r="H34" s="4">
        <v>6266456.1075621638</v>
      </c>
      <c r="I34" s="3">
        <v>3166</v>
      </c>
      <c r="J34" s="28">
        <v>13050897.172271859</v>
      </c>
      <c r="K34" s="28">
        <v>682</v>
      </c>
      <c r="L34" s="28">
        <v>2282474.7377070473</v>
      </c>
      <c r="M34" s="29">
        <v>3848</v>
      </c>
      <c r="N34" s="5">
        <v>15333371.909978906</v>
      </c>
      <c r="O34" s="3">
        <v>19238</v>
      </c>
      <c r="P34" s="4">
        <v>78208628.710112542</v>
      </c>
      <c r="Q34" s="3">
        <v>58</v>
      </c>
      <c r="R34" s="28">
        <v>366769.35171531432</v>
      </c>
      <c r="S34" s="28">
        <v>1357</v>
      </c>
      <c r="T34" s="28">
        <v>3118700.525384679</v>
      </c>
      <c r="U34" s="28">
        <v>2598</v>
      </c>
      <c r="V34" s="28">
        <v>12016074.380412126</v>
      </c>
      <c r="W34" s="29">
        <v>4013</v>
      </c>
      <c r="X34" s="5">
        <v>15501544.257512119</v>
      </c>
    </row>
    <row r="35" spans="2:24" x14ac:dyDescent="0.35">
      <c r="B35" s="6" t="s">
        <v>32</v>
      </c>
      <c r="C35" s="2">
        <v>10306</v>
      </c>
      <c r="D35" s="2">
        <v>151406178.06814164</v>
      </c>
      <c r="E35" s="3">
        <v>86</v>
      </c>
      <c r="F35" s="28">
        <v>1780605.3592849101</v>
      </c>
      <c r="G35" s="3">
        <v>474</v>
      </c>
      <c r="H35" s="4">
        <v>10268659.275706794</v>
      </c>
      <c r="I35" s="3">
        <v>955</v>
      </c>
      <c r="J35" s="28">
        <v>15162894.415599842</v>
      </c>
      <c r="K35" s="28">
        <v>145</v>
      </c>
      <c r="L35" s="28">
        <v>1472247.3144882952</v>
      </c>
      <c r="M35" s="29">
        <v>1100</v>
      </c>
      <c r="N35" s="5">
        <v>16635141.730088137</v>
      </c>
      <c r="O35" s="3">
        <v>7287</v>
      </c>
      <c r="P35" s="4">
        <v>101168329.41063702</v>
      </c>
      <c r="Q35" s="3">
        <v>42</v>
      </c>
      <c r="R35" s="28">
        <v>474399.24085247901</v>
      </c>
      <c r="S35" s="28">
        <v>453</v>
      </c>
      <c r="T35" s="28">
        <v>5122770.7117489884</v>
      </c>
      <c r="U35" s="28">
        <v>864</v>
      </c>
      <c r="V35" s="28">
        <v>15956272.339823311</v>
      </c>
      <c r="W35" s="29">
        <v>1359</v>
      </c>
      <c r="X35" s="5">
        <v>21553442.292424779</v>
      </c>
    </row>
    <row r="36" spans="2:24" x14ac:dyDescent="0.35">
      <c r="B36" s="6" t="s">
        <v>33</v>
      </c>
      <c r="C36" s="2">
        <v>1278</v>
      </c>
      <c r="D36" s="2">
        <v>43017898.729880452</v>
      </c>
      <c r="E36" s="3">
        <v>14</v>
      </c>
      <c r="F36" s="28">
        <v>545249.83208388928</v>
      </c>
      <c r="G36" s="3">
        <v>39</v>
      </c>
      <c r="H36" s="4">
        <v>1607705.595687178</v>
      </c>
      <c r="I36" s="3">
        <v>125</v>
      </c>
      <c r="J36" s="28">
        <v>6947143.5643155174</v>
      </c>
      <c r="K36" s="28">
        <v>12</v>
      </c>
      <c r="L36" s="28">
        <v>154951.05913911649</v>
      </c>
      <c r="M36" s="29">
        <v>137</v>
      </c>
      <c r="N36" s="5">
        <v>7102094.6234546332</v>
      </c>
      <c r="O36" s="3">
        <v>750</v>
      </c>
      <c r="P36" s="4">
        <v>26649661.015019029</v>
      </c>
      <c r="Q36" s="3">
        <v>10</v>
      </c>
      <c r="R36" s="28">
        <v>402718.22158953175</v>
      </c>
      <c r="S36" s="28">
        <v>220</v>
      </c>
      <c r="T36" s="28">
        <v>2330613.1039162832</v>
      </c>
      <c r="U36" s="28">
        <v>108</v>
      </c>
      <c r="V36" s="28">
        <v>4379856.3381299116</v>
      </c>
      <c r="W36" s="29">
        <v>338</v>
      </c>
      <c r="X36" s="5">
        <v>7113187.6636357261</v>
      </c>
    </row>
    <row r="37" spans="2:24" x14ac:dyDescent="0.35">
      <c r="B37" s="7" t="s">
        <v>4</v>
      </c>
      <c r="C37" s="8">
        <v>396638</v>
      </c>
      <c r="D37" s="8">
        <v>477374870.52035588</v>
      </c>
      <c r="E37" s="9">
        <v>1471</v>
      </c>
      <c r="F37" s="30">
        <v>6334269.7445035698</v>
      </c>
      <c r="G37" s="9">
        <v>33428</v>
      </c>
      <c r="H37" s="10">
        <v>33374916.062712759</v>
      </c>
      <c r="I37" s="9">
        <v>32924</v>
      </c>
      <c r="J37" s="30">
        <v>48971339.63094575</v>
      </c>
      <c r="K37" s="30">
        <v>12175</v>
      </c>
      <c r="L37" s="30">
        <v>8656674.8696783446</v>
      </c>
      <c r="M37" s="31">
        <v>45099</v>
      </c>
      <c r="N37" s="11">
        <v>57628014.500624083</v>
      </c>
      <c r="O37" s="9">
        <v>250287</v>
      </c>
      <c r="P37" s="10">
        <v>303653490.31768274</v>
      </c>
      <c r="Q37" s="9">
        <v>691</v>
      </c>
      <c r="R37" s="30">
        <v>1695192.1106169519</v>
      </c>
      <c r="S37" s="30">
        <v>33875</v>
      </c>
      <c r="T37" s="30">
        <v>23804687.837143254</v>
      </c>
      <c r="U37" s="30">
        <v>31787</v>
      </c>
      <c r="V37" s="30">
        <v>50884299.947072566</v>
      </c>
      <c r="W37" s="31">
        <v>66353</v>
      </c>
      <c r="X37" s="11">
        <v>76384179.894832775</v>
      </c>
    </row>
    <row r="38" spans="2:24" s="24" customFormat="1" x14ac:dyDescent="0.35">
      <c r="B38" s="24" t="s">
        <v>49</v>
      </c>
      <c r="D38" s="25">
        <v>17590.763944977669</v>
      </c>
      <c r="E38" s="27"/>
      <c r="F38" s="34">
        <v>233.41120515606409</v>
      </c>
      <c r="H38" s="25">
        <v>1229.8306978385226</v>
      </c>
      <c r="I38" s="27"/>
      <c r="J38" s="25">
        <v>1804.5425696126238</v>
      </c>
      <c r="K38" s="32"/>
      <c r="L38" s="25">
        <v>318.98940137955748</v>
      </c>
      <c r="M38" s="32"/>
      <c r="N38" s="34">
        <v>2123.531970992181</v>
      </c>
      <c r="P38" s="25">
        <v>11189.313051657902</v>
      </c>
      <c r="Q38" s="27"/>
      <c r="R38" s="25">
        <v>62.466053621018418</v>
      </c>
      <c r="S38" s="32"/>
      <c r="T38" s="25">
        <v>877.17781220997938</v>
      </c>
      <c r="U38" s="32"/>
      <c r="V38" s="25">
        <v>1875.033153502003</v>
      </c>
      <c r="W38" s="32"/>
      <c r="X38" s="34">
        <v>2814.6770193330008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98" t="s">
        <v>86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</row>
    <row r="48" spans="2:24" x14ac:dyDescent="0.35"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50" spans="2:22" x14ac:dyDescent="0.35">
      <c r="B50" s="99" t="s">
        <v>35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</row>
    <row r="51" spans="2:22" x14ac:dyDescent="0.35">
      <c r="B51" s="100" t="s">
        <v>36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</row>
    <row r="52" spans="2:22" x14ac:dyDescent="0.35">
      <c r="B52" s="101" t="s">
        <v>37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</row>
    <row r="53" spans="2:22" x14ac:dyDescent="0.35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</row>
    <row r="54" spans="2:22" x14ac:dyDescent="0.3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</row>
    <row r="55" spans="2:22" x14ac:dyDescent="0.35">
      <c r="B55" s="101" t="s">
        <v>38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</row>
    <row r="56" spans="2:22" x14ac:dyDescent="0.3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</row>
    <row r="57" spans="2:22" x14ac:dyDescent="0.35">
      <c r="B57" s="97" t="s">
        <v>39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2:22" x14ac:dyDescent="0.35">
      <c r="B58" s="102" t="s">
        <v>40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</row>
    <row r="59" spans="2:22" x14ac:dyDescent="0.35"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</row>
    <row r="60" spans="2:22" x14ac:dyDescent="0.35">
      <c r="B60" s="97" t="s">
        <v>41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</row>
    <row r="61" spans="2:22" x14ac:dyDescent="0.35">
      <c r="B61" s="97" t="s">
        <v>42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</row>
    <row r="62" spans="2:22" x14ac:dyDescent="0.35">
      <c r="B62" s="97" t="s">
        <v>43</v>
      </c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</row>
    <row r="63" spans="2:22" x14ac:dyDescent="0.35">
      <c r="B63" s="97" t="s">
        <v>44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</row>
    <row r="65" spans="2:22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0"/>
      <c r="N65" s="80"/>
      <c r="O65" s="17"/>
      <c r="P65" s="17"/>
      <c r="Q65" s="17"/>
      <c r="R65" s="17"/>
      <c r="S65" s="17"/>
      <c r="T65" s="17"/>
      <c r="U65" s="17"/>
      <c r="V65" s="17"/>
    </row>
    <row r="66" spans="2:22" x14ac:dyDescent="0.35">
      <c r="B66" s="33" t="s">
        <v>45</v>
      </c>
    </row>
    <row r="67" spans="2:22" x14ac:dyDescent="0.35">
      <c r="B67" s="23" t="str">
        <f>Indice!B15</f>
        <v>Información al: 23/10/2020</v>
      </c>
    </row>
    <row r="68" spans="2:22" x14ac:dyDescent="0.35">
      <c r="B68" s="6" t="s">
        <v>29</v>
      </c>
    </row>
    <row r="70" spans="2:22" x14ac:dyDescent="0.35">
      <c r="B70" s="6" t="str">
        <f>+Indice!B16</f>
        <v>Actualización: 27/10/2020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topLeftCell="A40"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07" t="s">
        <v>2</v>
      </c>
      <c r="C4" s="107" t="s">
        <v>30</v>
      </c>
      <c r="D4" s="109" t="s">
        <v>6</v>
      </c>
      <c r="E4" s="109"/>
      <c r="F4" s="111" t="s">
        <v>7</v>
      </c>
      <c r="G4" s="117"/>
      <c r="H4" s="109" t="s">
        <v>8</v>
      </c>
      <c r="I4" s="109"/>
      <c r="J4" s="103" t="s">
        <v>9</v>
      </c>
      <c r="K4" s="104"/>
      <c r="L4" s="104"/>
      <c r="M4" s="104"/>
      <c r="N4" s="104"/>
      <c r="O4" s="105"/>
      <c r="P4" s="104" t="s">
        <v>10</v>
      </c>
      <c r="Q4" s="104"/>
      <c r="R4" s="103" t="s">
        <v>11</v>
      </c>
      <c r="S4" s="104"/>
      <c r="T4" s="104"/>
      <c r="U4" s="104"/>
      <c r="V4" s="104"/>
      <c r="W4" s="104"/>
      <c r="X4" s="104"/>
      <c r="Y4" s="105"/>
    </row>
    <row r="5" spans="2:25" x14ac:dyDescent="0.35">
      <c r="B5" s="107"/>
      <c r="C5" s="107"/>
      <c r="D5" s="110"/>
      <c r="E5" s="110"/>
      <c r="F5" s="111"/>
      <c r="G5" s="117"/>
      <c r="H5" s="110"/>
      <c r="I5" s="110"/>
      <c r="J5" s="118" t="s">
        <v>12</v>
      </c>
      <c r="K5" s="119"/>
      <c r="L5" s="119" t="s">
        <v>13</v>
      </c>
      <c r="M5" s="119"/>
      <c r="N5" s="120" t="s">
        <v>4</v>
      </c>
      <c r="O5" s="121"/>
      <c r="P5" s="119" t="s">
        <v>14</v>
      </c>
      <c r="Q5" s="119"/>
      <c r="R5" s="118" t="s">
        <v>15</v>
      </c>
      <c r="S5" s="119"/>
      <c r="T5" s="119" t="s">
        <v>16</v>
      </c>
      <c r="U5" s="119"/>
      <c r="V5" s="119" t="s">
        <v>17</v>
      </c>
      <c r="W5" s="119"/>
      <c r="X5" s="120" t="s">
        <v>4</v>
      </c>
      <c r="Y5" s="121"/>
    </row>
    <row r="6" spans="2:25" ht="30" customHeight="1" x14ac:dyDescent="0.35">
      <c r="B6" s="107"/>
      <c r="C6" s="107"/>
      <c r="D6" s="110"/>
      <c r="E6" s="110"/>
      <c r="F6" s="113"/>
      <c r="G6" s="114"/>
      <c r="H6" s="110"/>
      <c r="I6" s="110"/>
      <c r="J6" s="118"/>
      <c r="K6" s="119"/>
      <c r="L6" s="119"/>
      <c r="M6" s="119"/>
      <c r="N6" s="122"/>
      <c r="O6" s="123"/>
      <c r="P6" s="119"/>
      <c r="Q6" s="119"/>
      <c r="R6" s="118"/>
      <c r="S6" s="119"/>
      <c r="T6" s="119"/>
      <c r="U6" s="119"/>
      <c r="V6" s="119"/>
      <c r="W6" s="119"/>
      <c r="X6" s="122"/>
      <c r="Y6" s="123"/>
    </row>
    <row r="7" spans="2:25" x14ac:dyDescent="0.35">
      <c r="B7" s="108"/>
      <c r="C7" s="108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25" t="s">
        <v>20</v>
      </c>
      <c r="C8" s="6" t="s">
        <v>31</v>
      </c>
      <c r="D8" s="36">
        <v>33324</v>
      </c>
      <c r="E8" s="36">
        <v>26691469.590548635</v>
      </c>
      <c r="F8" s="62">
        <v>67</v>
      </c>
      <c r="G8" s="35">
        <v>51809.15283456981</v>
      </c>
      <c r="H8" s="36">
        <v>192</v>
      </c>
      <c r="I8" s="36">
        <v>279822.99110166164</v>
      </c>
      <c r="J8" s="62">
        <v>1047</v>
      </c>
      <c r="K8" s="37">
        <v>724469.45802166697</v>
      </c>
      <c r="L8" s="37">
        <v>0</v>
      </c>
      <c r="M8" s="37">
        <v>0</v>
      </c>
      <c r="N8" s="63">
        <v>1047</v>
      </c>
      <c r="O8" s="42">
        <v>724469.45802166697</v>
      </c>
      <c r="P8" s="36">
        <v>30970</v>
      </c>
      <c r="Q8" s="36">
        <v>24857300.576263089</v>
      </c>
      <c r="R8" s="62">
        <v>2</v>
      </c>
      <c r="S8" s="37">
        <v>1910.1108767270007</v>
      </c>
      <c r="T8" s="37">
        <v>188</v>
      </c>
      <c r="U8" s="37">
        <v>135516.98366403719</v>
      </c>
      <c r="V8" s="37">
        <v>858</v>
      </c>
      <c r="W8" s="37">
        <v>640640.31778688298</v>
      </c>
      <c r="X8" s="63">
        <v>1048</v>
      </c>
      <c r="Y8" s="42">
        <v>778067.41232764721</v>
      </c>
    </row>
    <row r="9" spans="2:25" x14ac:dyDescent="0.35">
      <c r="B9" s="128"/>
      <c r="C9" s="6" t="s">
        <v>1</v>
      </c>
      <c r="D9" s="36">
        <v>5726</v>
      </c>
      <c r="E9" s="36">
        <v>20770160.029193442</v>
      </c>
      <c r="F9" s="62">
        <v>11</v>
      </c>
      <c r="G9" s="35">
        <v>29867.188254276738</v>
      </c>
      <c r="H9" s="36">
        <v>77</v>
      </c>
      <c r="I9" s="36">
        <v>516546.07499998267</v>
      </c>
      <c r="J9" s="62">
        <v>200</v>
      </c>
      <c r="K9" s="37">
        <v>893584.59742155869</v>
      </c>
      <c r="L9" s="37">
        <v>0</v>
      </c>
      <c r="M9" s="37">
        <v>0</v>
      </c>
      <c r="N9" s="63">
        <v>200</v>
      </c>
      <c r="O9" s="42">
        <v>893584.59742155869</v>
      </c>
      <c r="P9" s="36">
        <v>5253</v>
      </c>
      <c r="Q9" s="36">
        <v>18271853.082015995</v>
      </c>
      <c r="R9" s="62">
        <v>1</v>
      </c>
      <c r="S9" s="37">
        <v>17364.644333881824</v>
      </c>
      <c r="T9" s="37">
        <v>27</v>
      </c>
      <c r="U9" s="37">
        <v>139472.82328973882</v>
      </c>
      <c r="V9" s="37">
        <v>157</v>
      </c>
      <c r="W9" s="37">
        <v>901471.61887800787</v>
      </c>
      <c r="X9" s="63">
        <v>185</v>
      </c>
      <c r="Y9" s="42">
        <v>1058309.0865016284</v>
      </c>
    </row>
    <row r="10" spans="2:25" x14ac:dyDescent="0.35">
      <c r="B10" s="128"/>
      <c r="C10" s="6" t="s">
        <v>32</v>
      </c>
      <c r="D10" s="36">
        <v>1842</v>
      </c>
      <c r="E10" s="36">
        <v>24308316.198886301</v>
      </c>
      <c r="F10" s="62">
        <v>0</v>
      </c>
      <c r="G10" s="35">
        <v>0</v>
      </c>
      <c r="H10" s="36">
        <v>84</v>
      </c>
      <c r="I10" s="36">
        <v>1878500.2781816022</v>
      </c>
      <c r="J10" s="62">
        <v>172</v>
      </c>
      <c r="K10" s="37">
        <v>2614455.5801979154</v>
      </c>
      <c r="L10" s="37">
        <v>0</v>
      </c>
      <c r="M10" s="37">
        <v>0</v>
      </c>
      <c r="N10" s="63">
        <v>172</v>
      </c>
      <c r="O10" s="42">
        <v>2614455.5801979154</v>
      </c>
      <c r="P10" s="36">
        <v>1445</v>
      </c>
      <c r="Q10" s="36">
        <v>16056991.45017007</v>
      </c>
      <c r="R10" s="62">
        <v>0</v>
      </c>
      <c r="S10" s="37">
        <v>0</v>
      </c>
      <c r="T10" s="37">
        <v>16</v>
      </c>
      <c r="U10" s="37">
        <v>414910.8117137723</v>
      </c>
      <c r="V10" s="37">
        <v>125</v>
      </c>
      <c r="W10" s="37">
        <v>3343458.0786229423</v>
      </c>
      <c r="X10" s="63">
        <v>141</v>
      </c>
      <c r="Y10" s="42">
        <v>3758368.8903367142</v>
      </c>
    </row>
    <row r="11" spans="2:25" x14ac:dyDescent="0.35">
      <c r="B11" s="128"/>
      <c r="C11" s="6" t="s">
        <v>33</v>
      </c>
      <c r="D11" s="36">
        <v>213</v>
      </c>
      <c r="E11" s="36">
        <v>7247959.853150676</v>
      </c>
      <c r="F11" s="62">
        <v>0</v>
      </c>
      <c r="G11" s="35">
        <v>0</v>
      </c>
      <c r="H11" s="36">
        <v>13</v>
      </c>
      <c r="I11" s="36">
        <v>594565.4219921137</v>
      </c>
      <c r="J11" s="62">
        <v>29</v>
      </c>
      <c r="K11" s="37">
        <v>1004509.9454263959</v>
      </c>
      <c r="L11" s="37">
        <v>0</v>
      </c>
      <c r="M11" s="37">
        <v>0</v>
      </c>
      <c r="N11" s="63">
        <v>29</v>
      </c>
      <c r="O11" s="42">
        <v>1004509.9454263959</v>
      </c>
      <c r="P11" s="36">
        <v>150</v>
      </c>
      <c r="Q11" s="36">
        <v>4342229.7288962267</v>
      </c>
      <c r="R11" s="62">
        <v>0</v>
      </c>
      <c r="S11" s="37">
        <v>0</v>
      </c>
      <c r="T11" s="37">
        <v>9</v>
      </c>
      <c r="U11" s="37">
        <v>587758.48141323205</v>
      </c>
      <c r="V11" s="37">
        <v>12</v>
      </c>
      <c r="W11" s="37">
        <v>718896.27542270755</v>
      </c>
      <c r="X11" s="63">
        <v>21</v>
      </c>
      <c r="Y11" s="42">
        <v>1306654.7568359396</v>
      </c>
    </row>
    <row r="12" spans="2:25" x14ac:dyDescent="0.35">
      <c r="B12" s="125" t="s">
        <v>21</v>
      </c>
      <c r="C12" s="16" t="s">
        <v>31</v>
      </c>
      <c r="D12" s="39">
        <v>156</v>
      </c>
      <c r="E12" s="39">
        <v>273956.17649980169</v>
      </c>
      <c r="F12" s="64">
        <v>0</v>
      </c>
      <c r="G12" s="38">
        <v>0</v>
      </c>
      <c r="H12" s="39">
        <v>9</v>
      </c>
      <c r="I12" s="39">
        <v>18093.959395904862</v>
      </c>
      <c r="J12" s="64">
        <v>2</v>
      </c>
      <c r="K12" s="39">
        <v>4514.8075268092743</v>
      </c>
      <c r="L12" s="39">
        <v>0</v>
      </c>
      <c r="M12" s="39">
        <v>0</v>
      </c>
      <c r="N12" s="65">
        <v>2</v>
      </c>
      <c r="O12" s="43">
        <v>4514.8075268092743</v>
      </c>
      <c r="P12" s="39">
        <v>114</v>
      </c>
      <c r="Q12" s="39">
        <v>180881.68287019513</v>
      </c>
      <c r="R12" s="64">
        <v>9</v>
      </c>
      <c r="S12" s="39">
        <v>24171.584912763501</v>
      </c>
      <c r="T12" s="39">
        <v>6</v>
      </c>
      <c r="U12" s="39">
        <v>14412.654797121915</v>
      </c>
      <c r="V12" s="39">
        <v>16</v>
      </c>
      <c r="W12" s="39">
        <v>31881.486997007032</v>
      </c>
      <c r="X12" s="65">
        <v>31</v>
      </c>
      <c r="Y12" s="43">
        <v>70465.726706892441</v>
      </c>
    </row>
    <row r="13" spans="2:25" x14ac:dyDescent="0.35">
      <c r="B13" s="126"/>
      <c r="C13" s="33" t="s">
        <v>1</v>
      </c>
      <c r="D13" s="37">
        <v>149</v>
      </c>
      <c r="E13" s="37">
        <v>560182.94000098633</v>
      </c>
      <c r="F13" s="62">
        <v>0</v>
      </c>
      <c r="G13" s="35">
        <v>0</v>
      </c>
      <c r="H13" s="37">
        <v>25</v>
      </c>
      <c r="I13" s="37">
        <v>99950.892785823788</v>
      </c>
      <c r="J13" s="62">
        <v>3</v>
      </c>
      <c r="K13" s="37">
        <v>5938.7083621875845</v>
      </c>
      <c r="L13" s="37">
        <v>0</v>
      </c>
      <c r="M13" s="37">
        <v>0</v>
      </c>
      <c r="N13" s="63">
        <v>3</v>
      </c>
      <c r="O13" s="42">
        <v>5938.7083621875845</v>
      </c>
      <c r="P13" s="37">
        <v>89</v>
      </c>
      <c r="Q13" s="37">
        <v>327531.43521563761</v>
      </c>
      <c r="R13" s="62">
        <v>7</v>
      </c>
      <c r="S13" s="37">
        <v>31950.945574342557</v>
      </c>
      <c r="T13" s="37">
        <v>11</v>
      </c>
      <c r="U13" s="37">
        <v>50357.468568257289</v>
      </c>
      <c r="V13" s="37">
        <v>14</v>
      </c>
      <c r="W13" s="37">
        <v>44453.489494737471</v>
      </c>
      <c r="X13" s="63">
        <v>32</v>
      </c>
      <c r="Y13" s="42">
        <v>126761.90363733732</v>
      </c>
    </row>
    <row r="14" spans="2:25" x14ac:dyDescent="0.35">
      <c r="B14" s="126"/>
      <c r="C14" s="33" t="s">
        <v>32</v>
      </c>
      <c r="D14" s="37">
        <v>109</v>
      </c>
      <c r="E14" s="37">
        <v>1496346.1315392647</v>
      </c>
      <c r="F14" s="62">
        <v>0</v>
      </c>
      <c r="G14" s="35">
        <v>0</v>
      </c>
      <c r="H14" s="37">
        <v>21</v>
      </c>
      <c r="I14" s="37">
        <v>168471.77932732148</v>
      </c>
      <c r="J14" s="62">
        <v>3</v>
      </c>
      <c r="K14" s="37">
        <v>8855.9686102797314</v>
      </c>
      <c r="L14" s="37">
        <v>0</v>
      </c>
      <c r="M14" s="37">
        <v>0</v>
      </c>
      <c r="N14" s="63">
        <v>3</v>
      </c>
      <c r="O14" s="42">
        <v>8855.9686102797314</v>
      </c>
      <c r="P14" s="37">
        <v>63</v>
      </c>
      <c r="Q14" s="37">
        <v>1029966.5140198666</v>
      </c>
      <c r="R14" s="62">
        <v>7</v>
      </c>
      <c r="S14" s="37">
        <v>103493.28022993567</v>
      </c>
      <c r="T14" s="37">
        <v>2</v>
      </c>
      <c r="U14" s="37">
        <v>27783.430934210919</v>
      </c>
      <c r="V14" s="37">
        <v>13</v>
      </c>
      <c r="W14" s="37">
        <v>157775.15841765027</v>
      </c>
      <c r="X14" s="63">
        <v>22</v>
      </c>
      <c r="Y14" s="42">
        <v>289051.86958179687</v>
      </c>
    </row>
    <row r="15" spans="2:25" x14ac:dyDescent="0.35">
      <c r="B15" s="127"/>
      <c r="C15" s="17" t="s">
        <v>33</v>
      </c>
      <c r="D15" s="41">
        <v>6</v>
      </c>
      <c r="E15" s="41">
        <v>167395.17137862078</v>
      </c>
      <c r="F15" s="66">
        <v>0</v>
      </c>
      <c r="G15" s="40">
        <v>0</v>
      </c>
      <c r="H15" s="41">
        <v>3</v>
      </c>
      <c r="I15" s="41">
        <v>149335.94127138369</v>
      </c>
      <c r="J15" s="66">
        <v>1</v>
      </c>
      <c r="K15" s="41">
        <v>6945.8577335527298</v>
      </c>
      <c r="L15" s="41">
        <v>0</v>
      </c>
      <c r="M15" s="41">
        <v>0</v>
      </c>
      <c r="N15" s="67">
        <v>1</v>
      </c>
      <c r="O15" s="44">
        <v>6945.8577335527298</v>
      </c>
      <c r="P15" s="41">
        <v>2</v>
      </c>
      <c r="Q15" s="41">
        <v>11113.372373684368</v>
      </c>
      <c r="R15" s="66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7">
        <v>0</v>
      </c>
      <c r="Y15" s="44">
        <v>0</v>
      </c>
    </row>
    <row r="16" spans="2:25" x14ac:dyDescent="0.35">
      <c r="B16" s="128" t="s">
        <v>85</v>
      </c>
      <c r="C16" s="6" t="s">
        <v>31</v>
      </c>
      <c r="D16" s="36">
        <v>228380</v>
      </c>
      <c r="E16" s="36">
        <v>71103434.660073191</v>
      </c>
      <c r="F16" s="62">
        <v>0</v>
      </c>
      <c r="G16" s="35">
        <v>0</v>
      </c>
      <c r="H16" s="36">
        <v>29604</v>
      </c>
      <c r="I16" s="36">
        <v>14479758.93414424</v>
      </c>
      <c r="J16" s="62">
        <v>10724</v>
      </c>
      <c r="K16" s="37">
        <v>3241901.9028177261</v>
      </c>
      <c r="L16" s="37">
        <v>10536</v>
      </c>
      <c r="M16" s="37">
        <v>4141445.9173984709</v>
      </c>
      <c r="N16" s="63">
        <v>21260</v>
      </c>
      <c r="O16" s="42">
        <v>7383347.8202161966</v>
      </c>
      <c r="P16" s="36">
        <v>135134</v>
      </c>
      <c r="Q16" s="36">
        <v>27973516.874544613</v>
      </c>
      <c r="R16" s="62">
        <v>0</v>
      </c>
      <c r="S16" s="37">
        <v>0</v>
      </c>
      <c r="T16" s="37">
        <v>28689</v>
      </c>
      <c r="U16" s="37">
        <v>12365506.346812233</v>
      </c>
      <c r="V16" s="37">
        <v>13693</v>
      </c>
      <c r="W16" s="37">
        <v>8901304.6843559146</v>
      </c>
      <c r="X16" s="63">
        <v>42382</v>
      </c>
      <c r="Y16" s="42">
        <v>21266811.031168148</v>
      </c>
    </row>
    <row r="17" spans="2:25" x14ac:dyDescent="0.35">
      <c r="B17" s="128"/>
      <c r="C17" s="6" t="s">
        <v>1</v>
      </c>
      <c r="D17" s="36">
        <v>4747</v>
      </c>
      <c r="E17" s="36">
        <v>18417317.403298032</v>
      </c>
      <c r="F17" s="62">
        <v>0</v>
      </c>
      <c r="G17" s="35">
        <v>0</v>
      </c>
      <c r="H17" s="36">
        <v>850</v>
      </c>
      <c r="I17" s="36">
        <v>4979161.190158831</v>
      </c>
      <c r="J17" s="62">
        <v>374</v>
      </c>
      <c r="K17" s="37">
        <v>1042713.0358468771</v>
      </c>
      <c r="L17" s="37">
        <v>427</v>
      </c>
      <c r="M17" s="37">
        <v>1211306.3569184563</v>
      </c>
      <c r="N17" s="63">
        <v>801</v>
      </c>
      <c r="O17" s="42">
        <v>2254019.3927653334</v>
      </c>
      <c r="P17" s="36">
        <v>2010</v>
      </c>
      <c r="Q17" s="36">
        <v>6230144.5556977913</v>
      </c>
      <c r="R17" s="62">
        <v>0</v>
      </c>
      <c r="S17" s="37">
        <v>0</v>
      </c>
      <c r="T17" s="37">
        <v>483</v>
      </c>
      <c r="U17" s="37">
        <v>2222156.62818893</v>
      </c>
      <c r="V17" s="37">
        <v>603</v>
      </c>
      <c r="W17" s="37">
        <v>2731835.6364871464</v>
      </c>
      <c r="X17" s="63">
        <v>1086</v>
      </c>
      <c r="Y17" s="42">
        <v>4953992.2646760764</v>
      </c>
    </row>
    <row r="18" spans="2:25" x14ac:dyDescent="0.35">
      <c r="B18" s="128"/>
      <c r="C18" s="6" t="s">
        <v>32</v>
      </c>
      <c r="D18" s="36">
        <v>1521</v>
      </c>
      <c r="E18" s="36">
        <v>27468336.779046014</v>
      </c>
      <c r="F18" s="62">
        <v>0</v>
      </c>
      <c r="G18" s="35">
        <v>0</v>
      </c>
      <c r="H18" s="36">
        <v>265</v>
      </c>
      <c r="I18" s="36">
        <v>5585086.4131382285</v>
      </c>
      <c r="J18" s="62">
        <v>167</v>
      </c>
      <c r="K18" s="37">
        <v>4401029.4806512715</v>
      </c>
      <c r="L18" s="37">
        <v>67</v>
      </c>
      <c r="M18" s="37">
        <v>412169.41440168035</v>
      </c>
      <c r="N18" s="63">
        <v>234</v>
      </c>
      <c r="O18" s="42">
        <v>4813198.8950529518</v>
      </c>
      <c r="P18" s="36">
        <v>776</v>
      </c>
      <c r="Q18" s="36">
        <v>12881151.067821439</v>
      </c>
      <c r="R18" s="62">
        <v>0</v>
      </c>
      <c r="S18" s="37">
        <v>0</v>
      </c>
      <c r="T18" s="37">
        <v>116</v>
      </c>
      <c r="U18" s="37">
        <v>2581743.530141897</v>
      </c>
      <c r="V18" s="37">
        <v>130</v>
      </c>
      <c r="W18" s="37">
        <v>1607156.872891498</v>
      </c>
      <c r="X18" s="63">
        <v>246</v>
      </c>
      <c r="Y18" s="42">
        <v>4188900.4030333953</v>
      </c>
    </row>
    <row r="19" spans="2:25" x14ac:dyDescent="0.35">
      <c r="B19" s="128"/>
      <c r="C19" s="6" t="s">
        <v>33</v>
      </c>
      <c r="D19" s="36">
        <v>204</v>
      </c>
      <c r="E19" s="36">
        <v>9598394.8922940567</v>
      </c>
      <c r="F19" s="62">
        <v>0</v>
      </c>
      <c r="G19" s="35">
        <v>0</v>
      </c>
      <c r="H19" s="36">
        <v>8</v>
      </c>
      <c r="I19" s="36">
        <v>208636.20167159013</v>
      </c>
      <c r="J19" s="62">
        <v>60</v>
      </c>
      <c r="K19" s="37">
        <v>4694979.561049575</v>
      </c>
      <c r="L19" s="37">
        <v>8</v>
      </c>
      <c r="M19" s="37">
        <v>52093.933001645477</v>
      </c>
      <c r="N19" s="63">
        <v>68</v>
      </c>
      <c r="O19" s="42">
        <v>4747073.4940512199</v>
      </c>
      <c r="P19" s="36">
        <v>100</v>
      </c>
      <c r="Q19" s="36">
        <v>4125184.0661329008</v>
      </c>
      <c r="R19" s="62">
        <v>0</v>
      </c>
      <c r="S19" s="37">
        <v>0</v>
      </c>
      <c r="T19" s="37">
        <v>2</v>
      </c>
      <c r="U19" s="37">
        <v>246577.94954112192</v>
      </c>
      <c r="V19" s="37">
        <v>26</v>
      </c>
      <c r="W19" s="37">
        <v>270923.18089722423</v>
      </c>
      <c r="X19" s="63">
        <v>28</v>
      </c>
      <c r="Y19" s="42">
        <v>517501.13043834612</v>
      </c>
    </row>
    <row r="20" spans="2:25" x14ac:dyDescent="0.35">
      <c r="B20" s="125" t="s">
        <v>22</v>
      </c>
      <c r="C20" s="16" t="s">
        <v>31</v>
      </c>
      <c r="D20" s="39">
        <v>8271</v>
      </c>
      <c r="E20" s="39">
        <v>7441863.5680037672</v>
      </c>
      <c r="F20" s="64">
        <v>1024</v>
      </c>
      <c r="G20" s="38">
        <v>1377644.8305453819</v>
      </c>
      <c r="H20" s="39">
        <v>16</v>
      </c>
      <c r="I20" s="39">
        <v>9117.7962599334442</v>
      </c>
      <c r="J20" s="64">
        <v>76</v>
      </c>
      <c r="K20" s="39">
        <v>45913.031505716091</v>
      </c>
      <c r="L20" s="39">
        <v>6</v>
      </c>
      <c r="M20" s="39">
        <v>5399.1141947632404</v>
      </c>
      <c r="N20" s="65">
        <v>82</v>
      </c>
      <c r="O20" s="43">
        <v>51312.145700479334</v>
      </c>
      <c r="P20" s="39">
        <v>2857</v>
      </c>
      <c r="Q20" s="39">
        <v>2783809.2953288411</v>
      </c>
      <c r="R20" s="64">
        <v>529</v>
      </c>
      <c r="S20" s="39">
        <v>308266.14904977195</v>
      </c>
      <c r="T20" s="39">
        <v>96</v>
      </c>
      <c r="U20" s="39">
        <v>133875.68658067231</v>
      </c>
      <c r="V20" s="39">
        <v>3667</v>
      </c>
      <c r="W20" s="39">
        <v>2777837.6645386876</v>
      </c>
      <c r="X20" s="65">
        <v>4292</v>
      </c>
      <c r="Y20" s="43">
        <v>3219979.5001691319</v>
      </c>
    </row>
    <row r="21" spans="2:25" x14ac:dyDescent="0.35">
      <c r="B21" s="126"/>
      <c r="C21" s="33" t="s">
        <v>1</v>
      </c>
      <c r="D21" s="37">
        <v>1712</v>
      </c>
      <c r="E21" s="37">
        <v>11674747.490704706</v>
      </c>
      <c r="F21" s="62">
        <v>250</v>
      </c>
      <c r="G21" s="35">
        <v>2478119.8396618203</v>
      </c>
      <c r="H21" s="37">
        <v>1</v>
      </c>
      <c r="I21" s="37">
        <v>5209.3933001645473</v>
      </c>
      <c r="J21" s="62">
        <v>14</v>
      </c>
      <c r="K21" s="37">
        <v>56486.430016663115</v>
      </c>
      <c r="L21" s="37">
        <v>0</v>
      </c>
      <c r="M21" s="37">
        <v>0</v>
      </c>
      <c r="N21" s="63">
        <v>14</v>
      </c>
      <c r="O21" s="42">
        <v>56486.430016663115</v>
      </c>
      <c r="P21" s="37">
        <v>1122</v>
      </c>
      <c r="Q21" s="37">
        <v>6439913.0037222849</v>
      </c>
      <c r="R21" s="62">
        <v>25</v>
      </c>
      <c r="S21" s="37">
        <v>211933.73287064661</v>
      </c>
      <c r="T21" s="37">
        <v>22</v>
      </c>
      <c r="U21" s="37">
        <v>218069.76454236871</v>
      </c>
      <c r="V21" s="37">
        <v>278</v>
      </c>
      <c r="W21" s="37">
        <v>2265015.3265907578</v>
      </c>
      <c r="X21" s="63">
        <v>325</v>
      </c>
      <c r="Y21" s="42">
        <v>2695018.8240037733</v>
      </c>
    </row>
    <row r="22" spans="2:25" x14ac:dyDescent="0.35">
      <c r="B22" s="126"/>
      <c r="C22" s="33" t="s">
        <v>32</v>
      </c>
      <c r="D22" s="37">
        <v>858</v>
      </c>
      <c r="E22" s="37">
        <v>13837121.102002004</v>
      </c>
      <c r="F22" s="62">
        <v>86</v>
      </c>
      <c r="G22" s="35">
        <v>1780605.3592849101</v>
      </c>
      <c r="H22" s="37">
        <v>0</v>
      </c>
      <c r="I22" s="37">
        <v>0</v>
      </c>
      <c r="J22" s="62">
        <v>6</v>
      </c>
      <c r="K22" s="37">
        <v>50422.031323040035</v>
      </c>
      <c r="L22" s="37">
        <v>1</v>
      </c>
      <c r="M22" s="37">
        <v>15628.179900493642</v>
      </c>
      <c r="N22" s="63">
        <v>7</v>
      </c>
      <c r="O22" s="42">
        <v>66050.211223533683</v>
      </c>
      <c r="P22" s="37">
        <v>666</v>
      </c>
      <c r="Q22" s="37">
        <v>9591806.0820361376</v>
      </c>
      <c r="R22" s="62">
        <v>0</v>
      </c>
      <c r="S22" s="37">
        <v>0</v>
      </c>
      <c r="T22" s="37">
        <v>57</v>
      </c>
      <c r="U22" s="37">
        <v>1579593.5735535077</v>
      </c>
      <c r="V22" s="37">
        <v>42</v>
      </c>
      <c r="W22" s="37">
        <v>819065.87590391655</v>
      </c>
      <c r="X22" s="63">
        <v>99</v>
      </c>
      <c r="Y22" s="42">
        <v>2398659.4494574242</v>
      </c>
    </row>
    <row r="23" spans="2:25" x14ac:dyDescent="0.35">
      <c r="B23" s="127"/>
      <c r="C23" s="17" t="s">
        <v>33</v>
      </c>
      <c r="D23" s="41">
        <v>104</v>
      </c>
      <c r="E23" s="41">
        <v>3648150.8620156739</v>
      </c>
      <c r="F23" s="66">
        <v>14</v>
      </c>
      <c r="G23" s="40">
        <v>545249.83208388928</v>
      </c>
      <c r="H23" s="41">
        <v>0</v>
      </c>
      <c r="I23" s="41">
        <v>0</v>
      </c>
      <c r="J23" s="66">
        <v>1</v>
      </c>
      <c r="K23" s="41">
        <v>26046.966500822738</v>
      </c>
      <c r="L23" s="41">
        <v>0</v>
      </c>
      <c r="M23" s="41">
        <v>0</v>
      </c>
      <c r="N23" s="67">
        <v>1</v>
      </c>
      <c r="O23" s="44">
        <v>26046.966500822738</v>
      </c>
      <c r="P23" s="41">
        <v>77</v>
      </c>
      <c r="Q23" s="41">
        <v>2465618.5828783219</v>
      </c>
      <c r="R23" s="66">
        <v>0</v>
      </c>
      <c r="S23" s="41">
        <v>0</v>
      </c>
      <c r="T23" s="41">
        <v>9</v>
      </c>
      <c r="U23" s="41">
        <v>566087.40528454748</v>
      </c>
      <c r="V23" s="41">
        <v>3</v>
      </c>
      <c r="W23" s="41">
        <v>45148.075268092747</v>
      </c>
      <c r="X23" s="67">
        <v>12</v>
      </c>
      <c r="Y23" s="44">
        <v>611235.48055264028</v>
      </c>
    </row>
    <row r="24" spans="2:25" x14ac:dyDescent="0.35">
      <c r="B24" s="128" t="s">
        <v>23</v>
      </c>
      <c r="C24" s="6" t="s">
        <v>31</v>
      </c>
      <c r="D24" s="36">
        <v>25372</v>
      </c>
      <c r="E24" s="36">
        <v>18429618.375926491</v>
      </c>
      <c r="F24" s="62">
        <v>0</v>
      </c>
      <c r="G24" s="35">
        <v>0</v>
      </c>
      <c r="H24" s="36">
        <v>1806</v>
      </c>
      <c r="I24" s="36">
        <v>264905.62732556002</v>
      </c>
      <c r="J24" s="62">
        <v>5328</v>
      </c>
      <c r="K24" s="37">
        <v>3076343.8842069949</v>
      </c>
      <c r="L24" s="37">
        <v>0</v>
      </c>
      <c r="M24" s="37">
        <v>0</v>
      </c>
      <c r="N24" s="63">
        <v>5328</v>
      </c>
      <c r="O24" s="42">
        <v>3076343.8842069949</v>
      </c>
      <c r="P24" s="36">
        <v>16830</v>
      </c>
      <c r="Q24" s="36">
        <v>14948947.007411925</v>
      </c>
      <c r="R24" s="62">
        <v>0</v>
      </c>
      <c r="S24" s="37">
        <v>0</v>
      </c>
      <c r="T24" s="37">
        <v>345</v>
      </c>
      <c r="U24" s="37">
        <v>3472.9408136516668</v>
      </c>
      <c r="V24" s="37">
        <v>1063</v>
      </c>
      <c r="W24" s="37">
        <v>135948.91616835925</v>
      </c>
      <c r="X24" s="63">
        <v>1408</v>
      </c>
      <c r="Y24" s="42">
        <v>139421.85698201091</v>
      </c>
    </row>
    <row r="25" spans="2:25" x14ac:dyDescent="0.35">
      <c r="B25" s="128"/>
      <c r="C25" s="6" t="s">
        <v>1</v>
      </c>
      <c r="D25" s="36">
        <v>4519</v>
      </c>
      <c r="E25" s="36">
        <v>21825159.288035691</v>
      </c>
      <c r="F25" s="62">
        <v>0</v>
      </c>
      <c r="G25" s="35">
        <v>0</v>
      </c>
      <c r="H25" s="36">
        <v>119</v>
      </c>
      <c r="I25" s="36">
        <v>450029.0709845823</v>
      </c>
      <c r="J25" s="62">
        <v>931</v>
      </c>
      <c r="K25" s="37">
        <v>4070451.9087564345</v>
      </c>
      <c r="L25" s="37">
        <v>0</v>
      </c>
      <c r="M25" s="37">
        <v>0</v>
      </c>
      <c r="N25" s="63">
        <v>931</v>
      </c>
      <c r="O25" s="42">
        <v>4070451.9087564345</v>
      </c>
      <c r="P25" s="36">
        <v>3209</v>
      </c>
      <c r="Q25" s="36">
        <v>16684007.879936682</v>
      </c>
      <c r="R25" s="62">
        <v>0</v>
      </c>
      <c r="S25" s="37">
        <v>0</v>
      </c>
      <c r="T25" s="37">
        <v>120</v>
      </c>
      <c r="U25" s="37">
        <v>32853.91114303119</v>
      </c>
      <c r="V25" s="37">
        <v>140</v>
      </c>
      <c r="W25" s="37">
        <v>587816.51721496112</v>
      </c>
      <c r="X25" s="63">
        <v>260</v>
      </c>
      <c r="Y25" s="42">
        <v>620670.42835799232</v>
      </c>
    </row>
    <row r="26" spans="2:25" x14ac:dyDescent="0.35">
      <c r="B26" s="128"/>
      <c r="C26" s="6" t="s">
        <v>32</v>
      </c>
      <c r="D26" s="36">
        <v>1800</v>
      </c>
      <c r="E26" s="36">
        <v>33348808.350726921</v>
      </c>
      <c r="F26" s="62">
        <v>0</v>
      </c>
      <c r="G26" s="35">
        <v>0</v>
      </c>
      <c r="H26" s="36">
        <v>77</v>
      </c>
      <c r="I26" s="36">
        <v>2321350.7331352839</v>
      </c>
      <c r="J26" s="62">
        <v>227</v>
      </c>
      <c r="K26" s="37">
        <v>3322911.3785304925</v>
      </c>
      <c r="L26" s="37">
        <v>0</v>
      </c>
      <c r="M26" s="37">
        <v>0</v>
      </c>
      <c r="N26" s="63">
        <v>227</v>
      </c>
      <c r="O26" s="42">
        <v>3322911.3785304925</v>
      </c>
      <c r="P26" s="36">
        <v>1390</v>
      </c>
      <c r="Q26" s="36">
        <v>25352529.812836919</v>
      </c>
      <c r="R26" s="62">
        <v>0</v>
      </c>
      <c r="S26" s="37">
        <v>0</v>
      </c>
      <c r="T26" s="37">
        <v>18</v>
      </c>
      <c r="U26" s="37">
        <v>212543.24699400642</v>
      </c>
      <c r="V26" s="37">
        <v>88</v>
      </c>
      <c r="W26" s="37">
        <v>2139473.1792302183</v>
      </c>
      <c r="X26" s="63">
        <v>106</v>
      </c>
      <c r="Y26" s="42">
        <v>2352016.4262242247</v>
      </c>
    </row>
    <row r="27" spans="2:25" x14ac:dyDescent="0.35">
      <c r="B27" s="128"/>
      <c r="C27" s="6" t="s">
        <v>33</v>
      </c>
      <c r="D27" s="36">
        <v>210</v>
      </c>
      <c r="E27" s="36">
        <v>10656307.103181411</v>
      </c>
      <c r="F27" s="62">
        <v>0</v>
      </c>
      <c r="G27" s="35">
        <v>0</v>
      </c>
      <c r="H27" s="36">
        <v>10</v>
      </c>
      <c r="I27" s="36">
        <v>557300.89528633258</v>
      </c>
      <c r="J27" s="62">
        <v>13</v>
      </c>
      <c r="K27" s="37">
        <v>678322.3188120916</v>
      </c>
      <c r="L27" s="37">
        <v>0</v>
      </c>
      <c r="M27" s="37">
        <v>0</v>
      </c>
      <c r="N27" s="63">
        <v>13</v>
      </c>
      <c r="O27" s="42">
        <v>678322.3188120916</v>
      </c>
      <c r="P27" s="36">
        <v>165</v>
      </c>
      <c r="Q27" s="36">
        <v>7832187.062992679</v>
      </c>
      <c r="R27" s="62">
        <v>0</v>
      </c>
      <c r="S27" s="37">
        <v>0</v>
      </c>
      <c r="T27" s="37">
        <v>9</v>
      </c>
      <c r="U27" s="37">
        <v>930189.26767738163</v>
      </c>
      <c r="V27" s="37">
        <v>13</v>
      </c>
      <c r="W27" s="37">
        <v>658307.55841292709</v>
      </c>
      <c r="X27" s="63">
        <v>22</v>
      </c>
      <c r="Y27" s="42">
        <v>1588496.8260903086</v>
      </c>
    </row>
    <row r="28" spans="2:25" x14ac:dyDescent="0.35">
      <c r="B28" s="125" t="s">
        <v>24</v>
      </c>
      <c r="C28" s="16" t="s">
        <v>31</v>
      </c>
      <c r="D28" s="39">
        <v>332</v>
      </c>
      <c r="E28" s="39">
        <v>286500.00896015647</v>
      </c>
      <c r="F28" s="64">
        <v>0</v>
      </c>
      <c r="G28" s="38">
        <v>0</v>
      </c>
      <c r="H28" s="39">
        <v>37</v>
      </c>
      <c r="I28" s="39">
        <v>31828.108080324677</v>
      </c>
      <c r="J28" s="64">
        <v>47</v>
      </c>
      <c r="K28" s="39">
        <v>34879.088870165942</v>
      </c>
      <c r="L28" s="39">
        <v>0</v>
      </c>
      <c r="M28" s="39">
        <v>0</v>
      </c>
      <c r="N28" s="65">
        <v>47</v>
      </c>
      <c r="O28" s="43">
        <v>34879.088870165942</v>
      </c>
      <c r="P28" s="39">
        <v>216</v>
      </c>
      <c r="Q28" s="39">
        <v>190907.31655816079</v>
      </c>
      <c r="R28" s="64">
        <v>0</v>
      </c>
      <c r="S28" s="39">
        <v>0</v>
      </c>
      <c r="T28" s="39">
        <v>0</v>
      </c>
      <c r="U28" s="39">
        <v>0</v>
      </c>
      <c r="V28" s="39">
        <v>32</v>
      </c>
      <c r="W28" s="39">
        <v>28885.495451505063</v>
      </c>
      <c r="X28" s="65">
        <v>32</v>
      </c>
      <c r="Y28" s="43">
        <v>28885.495451505063</v>
      </c>
    </row>
    <row r="29" spans="2:25" x14ac:dyDescent="0.35">
      <c r="B29" s="126"/>
      <c r="C29" s="33" t="s">
        <v>1</v>
      </c>
      <c r="D29" s="37">
        <v>173</v>
      </c>
      <c r="E29" s="37">
        <v>702381.63042896928</v>
      </c>
      <c r="F29" s="62">
        <v>2</v>
      </c>
      <c r="G29" s="35">
        <v>15280.887013816005</v>
      </c>
      <c r="H29" s="37">
        <v>14</v>
      </c>
      <c r="I29" s="37">
        <v>71317.601428624024</v>
      </c>
      <c r="J29" s="62">
        <v>18</v>
      </c>
      <c r="K29" s="37">
        <v>93769.079402961856</v>
      </c>
      <c r="L29" s="37">
        <v>0</v>
      </c>
      <c r="M29" s="37">
        <v>0</v>
      </c>
      <c r="N29" s="63">
        <v>18</v>
      </c>
      <c r="O29" s="42">
        <v>93769.079402961856</v>
      </c>
      <c r="P29" s="37">
        <v>130</v>
      </c>
      <c r="Q29" s="37">
        <v>482249.02705897798</v>
      </c>
      <c r="R29" s="62">
        <v>0</v>
      </c>
      <c r="S29" s="37">
        <v>0</v>
      </c>
      <c r="T29" s="37">
        <v>0</v>
      </c>
      <c r="U29" s="37">
        <v>0</v>
      </c>
      <c r="V29" s="37">
        <v>9</v>
      </c>
      <c r="W29" s="37">
        <v>39765.035524589381</v>
      </c>
      <c r="X29" s="63">
        <v>9</v>
      </c>
      <c r="Y29" s="42">
        <v>39765.035524589381</v>
      </c>
    </row>
    <row r="30" spans="2:25" x14ac:dyDescent="0.35">
      <c r="B30" s="126"/>
      <c r="C30" s="33" t="s">
        <v>32</v>
      </c>
      <c r="D30" s="37">
        <v>149</v>
      </c>
      <c r="E30" s="37">
        <v>1672507.1073489259</v>
      </c>
      <c r="F30" s="62">
        <v>0</v>
      </c>
      <c r="G30" s="35">
        <v>0</v>
      </c>
      <c r="H30" s="37">
        <v>9</v>
      </c>
      <c r="I30" s="37">
        <v>112001.95595353778</v>
      </c>
      <c r="J30" s="62">
        <v>32</v>
      </c>
      <c r="K30" s="37">
        <v>398483.85817392013</v>
      </c>
      <c r="L30" s="37">
        <v>0</v>
      </c>
      <c r="M30" s="37">
        <v>0</v>
      </c>
      <c r="N30" s="63">
        <v>32</v>
      </c>
      <c r="O30" s="42">
        <v>398483.85817392013</v>
      </c>
      <c r="P30" s="37">
        <v>101</v>
      </c>
      <c r="Q30" s="37">
        <v>1133195.9836272241</v>
      </c>
      <c r="R30" s="62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28825.30959424383</v>
      </c>
      <c r="X30" s="63">
        <v>7</v>
      </c>
      <c r="Y30" s="42">
        <v>28825.30959424383</v>
      </c>
    </row>
    <row r="31" spans="2:25" x14ac:dyDescent="0.35">
      <c r="B31" s="127"/>
      <c r="C31" s="17" t="s">
        <v>33</v>
      </c>
      <c r="D31" s="41">
        <v>27</v>
      </c>
      <c r="E31" s="41">
        <v>649153.82088160992</v>
      </c>
      <c r="F31" s="66">
        <v>0</v>
      </c>
      <c r="G31" s="40">
        <v>0</v>
      </c>
      <c r="H31" s="41">
        <v>4</v>
      </c>
      <c r="I31" s="41">
        <v>83975.419998652505</v>
      </c>
      <c r="J31" s="66">
        <v>7</v>
      </c>
      <c r="K31" s="41">
        <v>151766.99147812714</v>
      </c>
      <c r="L31" s="41">
        <v>0</v>
      </c>
      <c r="M31" s="41">
        <v>0</v>
      </c>
      <c r="N31" s="67">
        <v>7</v>
      </c>
      <c r="O31" s="44">
        <v>151766.99147812714</v>
      </c>
      <c r="P31" s="41">
        <v>15</v>
      </c>
      <c r="Q31" s="41">
        <v>408202.01610466576</v>
      </c>
      <c r="R31" s="66">
        <v>0</v>
      </c>
      <c r="S31" s="41">
        <v>0</v>
      </c>
      <c r="T31" s="41">
        <v>0</v>
      </c>
      <c r="U31" s="41">
        <v>0</v>
      </c>
      <c r="V31" s="41">
        <v>1</v>
      </c>
      <c r="W31" s="41">
        <v>5209.3933001645473</v>
      </c>
      <c r="X31" s="67">
        <v>1</v>
      </c>
      <c r="Y31" s="44">
        <v>5209.3933001645473</v>
      </c>
    </row>
    <row r="32" spans="2:25" x14ac:dyDescent="0.35">
      <c r="B32" s="128" t="s">
        <v>25</v>
      </c>
      <c r="C32" s="6" t="s">
        <v>31</v>
      </c>
      <c r="D32" s="36">
        <v>48598</v>
      </c>
      <c r="E32" s="36">
        <v>29702238.840507131</v>
      </c>
      <c r="F32" s="62">
        <v>0</v>
      </c>
      <c r="G32" s="35">
        <v>0</v>
      </c>
      <c r="H32" s="36">
        <v>0</v>
      </c>
      <c r="I32" s="36">
        <v>0</v>
      </c>
      <c r="J32" s="62">
        <v>9839</v>
      </c>
      <c r="K32" s="37">
        <v>5562994.8602736527</v>
      </c>
      <c r="L32" s="37">
        <v>728</v>
      </c>
      <c r="M32" s="37">
        <v>516940.67803379439</v>
      </c>
      <c r="N32" s="63">
        <v>10567</v>
      </c>
      <c r="O32" s="42">
        <v>6079935.538307447</v>
      </c>
      <c r="P32" s="36">
        <v>29822</v>
      </c>
      <c r="Q32" s="36">
        <v>20724992.097697657</v>
      </c>
      <c r="R32" s="62">
        <v>0</v>
      </c>
      <c r="S32" s="37">
        <v>0</v>
      </c>
      <c r="T32" s="37">
        <v>1979</v>
      </c>
      <c r="U32" s="37">
        <v>0</v>
      </c>
      <c r="V32" s="37">
        <v>6230</v>
      </c>
      <c r="W32" s="37">
        <v>2897311.204502027</v>
      </c>
      <c r="X32" s="63">
        <v>8209</v>
      </c>
      <c r="Y32" s="42">
        <v>2897311.204502027</v>
      </c>
    </row>
    <row r="33" spans="2:25" x14ac:dyDescent="0.35">
      <c r="B33" s="128"/>
      <c r="C33" s="6" t="s">
        <v>1</v>
      </c>
      <c r="D33" s="36">
        <v>8066</v>
      </c>
      <c r="E33" s="36">
        <v>31246649.119022135</v>
      </c>
      <c r="F33" s="62">
        <v>0</v>
      </c>
      <c r="G33" s="35">
        <v>0</v>
      </c>
      <c r="H33" s="36">
        <v>0</v>
      </c>
      <c r="I33" s="36">
        <v>0</v>
      </c>
      <c r="J33" s="62">
        <v>1254</v>
      </c>
      <c r="K33" s="37">
        <v>5565153.2916072505</v>
      </c>
      <c r="L33" s="37">
        <v>193</v>
      </c>
      <c r="M33" s="37">
        <v>830593.62078534032</v>
      </c>
      <c r="N33" s="63">
        <v>1447</v>
      </c>
      <c r="O33" s="42">
        <v>6395746.9123925911</v>
      </c>
      <c r="P33" s="36">
        <v>5177</v>
      </c>
      <c r="Q33" s="36">
        <v>21745230.789250869</v>
      </c>
      <c r="R33" s="62">
        <v>0</v>
      </c>
      <c r="S33" s="37">
        <v>0</v>
      </c>
      <c r="T33" s="37">
        <v>599</v>
      </c>
      <c r="U33" s="37">
        <v>0</v>
      </c>
      <c r="V33" s="37">
        <v>843</v>
      </c>
      <c r="W33" s="37">
        <v>3105671.4173786752</v>
      </c>
      <c r="X33" s="63">
        <v>1442</v>
      </c>
      <c r="Y33" s="42">
        <v>3105671.4173786752</v>
      </c>
    </row>
    <row r="34" spans="2:25" x14ac:dyDescent="0.35">
      <c r="B34" s="128"/>
      <c r="C34" s="6" t="s">
        <v>32</v>
      </c>
      <c r="D34" s="36">
        <v>2310</v>
      </c>
      <c r="E34" s="36">
        <v>28354769.454826575</v>
      </c>
      <c r="F34" s="62">
        <v>0</v>
      </c>
      <c r="G34" s="35">
        <v>0</v>
      </c>
      <c r="H34" s="36">
        <v>0</v>
      </c>
      <c r="I34" s="36">
        <v>0</v>
      </c>
      <c r="J34" s="62">
        <v>173</v>
      </c>
      <c r="K34" s="37">
        <v>1886485.6182542699</v>
      </c>
      <c r="L34" s="37">
        <v>40</v>
      </c>
      <c r="M34" s="37">
        <v>617378.98753010167</v>
      </c>
      <c r="N34" s="63">
        <v>213</v>
      </c>
      <c r="O34" s="42">
        <v>2503864.6057843715</v>
      </c>
      <c r="P34" s="36">
        <v>1680</v>
      </c>
      <c r="Q34" s="36">
        <v>22205925.479733031</v>
      </c>
      <c r="R34" s="62">
        <v>0</v>
      </c>
      <c r="S34" s="37">
        <v>0</v>
      </c>
      <c r="T34" s="37">
        <v>223</v>
      </c>
      <c r="U34" s="37">
        <v>0</v>
      </c>
      <c r="V34" s="37">
        <v>194</v>
      </c>
      <c r="W34" s="37">
        <v>3644979.369309172</v>
      </c>
      <c r="X34" s="63">
        <v>417</v>
      </c>
      <c r="Y34" s="42">
        <v>3644979.369309172</v>
      </c>
    </row>
    <row r="35" spans="2:25" x14ac:dyDescent="0.35">
      <c r="B35" s="128"/>
      <c r="C35" s="6" t="s">
        <v>33</v>
      </c>
      <c r="D35" s="36">
        <v>365</v>
      </c>
      <c r="E35" s="36">
        <v>5682286.0280598765</v>
      </c>
      <c r="F35" s="62">
        <v>0</v>
      </c>
      <c r="G35" s="35">
        <v>0</v>
      </c>
      <c r="H35" s="36">
        <v>0</v>
      </c>
      <c r="I35" s="36">
        <v>0</v>
      </c>
      <c r="J35" s="62">
        <v>2</v>
      </c>
      <c r="K35" s="37">
        <v>120345.56336810198</v>
      </c>
      <c r="L35" s="37">
        <v>1</v>
      </c>
      <c r="M35" s="37">
        <v>69458.577335527298</v>
      </c>
      <c r="N35" s="63">
        <v>3</v>
      </c>
      <c r="O35" s="42">
        <v>189804.14070362929</v>
      </c>
      <c r="P35" s="36">
        <v>152</v>
      </c>
      <c r="Q35" s="36">
        <v>4350138.3196025304</v>
      </c>
      <c r="R35" s="62">
        <v>0</v>
      </c>
      <c r="S35" s="37">
        <v>0</v>
      </c>
      <c r="T35" s="37">
        <v>191</v>
      </c>
      <c r="U35" s="37">
        <v>0</v>
      </c>
      <c r="V35" s="37">
        <v>19</v>
      </c>
      <c r="W35" s="37">
        <v>1142343.5677537166</v>
      </c>
      <c r="X35" s="63">
        <v>210</v>
      </c>
      <c r="Y35" s="42">
        <v>1142343.5677537166</v>
      </c>
    </row>
    <row r="36" spans="2:25" x14ac:dyDescent="0.35">
      <c r="B36" s="125" t="s">
        <v>26</v>
      </c>
      <c r="C36" s="16" t="s">
        <v>31</v>
      </c>
      <c r="D36" s="39">
        <v>11168</v>
      </c>
      <c r="E36" s="39">
        <v>9506387.5489943437</v>
      </c>
      <c r="F36" s="64">
        <v>0</v>
      </c>
      <c r="G36" s="38">
        <v>0</v>
      </c>
      <c r="H36" s="39">
        <v>99</v>
      </c>
      <c r="I36" s="39">
        <v>84691.164938421498</v>
      </c>
      <c r="J36" s="64">
        <v>1557</v>
      </c>
      <c r="K36" s="39">
        <v>1024448.2448512093</v>
      </c>
      <c r="L36" s="39">
        <v>0</v>
      </c>
      <c r="M36" s="39">
        <v>0</v>
      </c>
      <c r="N36" s="65">
        <v>1557</v>
      </c>
      <c r="O36" s="43">
        <v>1024448.2448512093</v>
      </c>
      <c r="P36" s="39">
        <v>6669</v>
      </c>
      <c r="Q36" s="39">
        <v>5415525.1563686226</v>
      </c>
      <c r="R36" s="64">
        <v>0</v>
      </c>
      <c r="S36" s="39">
        <v>0</v>
      </c>
      <c r="T36" s="39">
        <v>512</v>
      </c>
      <c r="U36" s="39">
        <v>519858.82214228314</v>
      </c>
      <c r="V36" s="39">
        <v>2331</v>
      </c>
      <c r="W36" s="39">
        <v>2461864.160693808</v>
      </c>
      <c r="X36" s="65">
        <v>2843</v>
      </c>
      <c r="Y36" s="43">
        <v>2981722.982836091</v>
      </c>
    </row>
    <row r="37" spans="2:25" x14ac:dyDescent="0.35">
      <c r="B37" s="126"/>
      <c r="C37" s="33" t="s">
        <v>1</v>
      </c>
      <c r="D37" s="37">
        <v>2904</v>
      </c>
      <c r="E37" s="37">
        <v>10838119.577247316</v>
      </c>
      <c r="F37" s="62">
        <v>0</v>
      </c>
      <c r="G37" s="35">
        <v>0</v>
      </c>
      <c r="H37" s="37">
        <v>38</v>
      </c>
      <c r="I37" s="37">
        <v>139206.13704732977</v>
      </c>
      <c r="J37" s="62">
        <v>354</v>
      </c>
      <c r="K37" s="37">
        <v>1261512.0882235067</v>
      </c>
      <c r="L37" s="37">
        <v>0</v>
      </c>
      <c r="M37" s="37">
        <v>0</v>
      </c>
      <c r="N37" s="63">
        <v>354</v>
      </c>
      <c r="O37" s="42">
        <v>1261512.0882235067</v>
      </c>
      <c r="P37" s="37">
        <v>2070</v>
      </c>
      <c r="Q37" s="37">
        <v>7444386.9023697181</v>
      </c>
      <c r="R37" s="62">
        <v>0</v>
      </c>
      <c r="S37" s="37">
        <v>0</v>
      </c>
      <c r="T37" s="37">
        <v>78</v>
      </c>
      <c r="U37" s="37">
        <v>366940.36421994196</v>
      </c>
      <c r="V37" s="37">
        <v>364</v>
      </c>
      <c r="W37" s="37">
        <v>1626074.0853868183</v>
      </c>
      <c r="X37" s="63">
        <v>442</v>
      </c>
      <c r="Y37" s="42">
        <v>1993014.4496067604</v>
      </c>
    </row>
    <row r="38" spans="2:25" x14ac:dyDescent="0.35">
      <c r="B38" s="126"/>
      <c r="C38" s="33" t="s">
        <v>32</v>
      </c>
      <c r="D38" s="37">
        <v>1301</v>
      </c>
      <c r="E38" s="37">
        <v>16704552.474913299</v>
      </c>
      <c r="F38" s="62">
        <v>0</v>
      </c>
      <c r="G38" s="35">
        <v>0</v>
      </c>
      <c r="H38" s="37">
        <v>13</v>
      </c>
      <c r="I38" s="37">
        <v>104153.13671462318</v>
      </c>
      <c r="J38" s="62">
        <v>161</v>
      </c>
      <c r="K38" s="37">
        <v>2134168.6698404606</v>
      </c>
      <c r="L38" s="37">
        <v>0</v>
      </c>
      <c r="M38" s="37">
        <v>0</v>
      </c>
      <c r="N38" s="63">
        <v>161</v>
      </c>
      <c r="O38" s="42">
        <v>2134168.6698404606</v>
      </c>
      <c r="P38" s="37">
        <v>963</v>
      </c>
      <c r="Q38" s="37">
        <v>11403885.16368261</v>
      </c>
      <c r="R38" s="62">
        <v>0</v>
      </c>
      <c r="S38" s="37">
        <v>0</v>
      </c>
      <c r="T38" s="37">
        <v>10</v>
      </c>
      <c r="U38" s="37">
        <v>155506.59557812806</v>
      </c>
      <c r="V38" s="37">
        <v>154</v>
      </c>
      <c r="W38" s="37">
        <v>2906838.9090974759</v>
      </c>
      <c r="X38" s="63">
        <v>164</v>
      </c>
      <c r="Y38" s="42">
        <v>3062345.5046756044</v>
      </c>
    </row>
    <row r="39" spans="2:25" x14ac:dyDescent="0.35">
      <c r="B39" s="127"/>
      <c r="C39" s="17" t="s">
        <v>33</v>
      </c>
      <c r="D39" s="41">
        <v>96</v>
      </c>
      <c r="E39" s="41">
        <v>4115481.723017253</v>
      </c>
      <c r="F39" s="66">
        <v>0</v>
      </c>
      <c r="G39" s="40">
        <v>0</v>
      </c>
      <c r="H39" s="41">
        <v>0</v>
      </c>
      <c r="I39" s="41">
        <v>0</v>
      </c>
      <c r="J39" s="66">
        <v>10</v>
      </c>
      <c r="K39" s="41">
        <v>195392.90980734274</v>
      </c>
      <c r="L39" s="41">
        <v>0</v>
      </c>
      <c r="M39" s="41">
        <v>0</v>
      </c>
      <c r="N39" s="67">
        <v>10</v>
      </c>
      <c r="O39" s="44">
        <v>195392.90980734274</v>
      </c>
      <c r="P39" s="41">
        <v>64</v>
      </c>
      <c r="Q39" s="41">
        <v>2746850.8766019754</v>
      </c>
      <c r="R39" s="66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1173237.9366079348</v>
      </c>
      <c r="X39" s="67">
        <v>22</v>
      </c>
      <c r="Y39" s="44">
        <v>1173237.9366079348</v>
      </c>
    </row>
    <row r="40" spans="2:25" x14ac:dyDescent="0.35">
      <c r="B40" s="128" t="s">
        <v>27</v>
      </c>
      <c r="C40" s="6" t="s">
        <v>31</v>
      </c>
      <c r="D40" s="36">
        <v>596</v>
      </c>
      <c r="E40" s="36">
        <v>842690.7912165462</v>
      </c>
      <c r="F40" s="62">
        <v>3</v>
      </c>
      <c r="G40" s="35">
        <v>7195.1877708450402</v>
      </c>
      <c r="H40" s="36">
        <v>21</v>
      </c>
      <c r="I40" s="36">
        <v>37829.536009757539</v>
      </c>
      <c r="J40" s="62">
        <v>40</v>
      </c>
      <c r="K40" s="37">
        <v>21469.39050792974</v>
      </c>
      <c r="L40" s="37">
        <v>46</v>
      </c>
      <c r="M40" s="37">
        <v>55026.285105233219</v>
      </c>
      <c r="N40" s="63">
        <v>86</v>
      </c>
      <c r="O40" s="42">
        <v>76495.675613162952</v>
      </c>
      <c r="P40" s="36">
        <v>118</v>
      </c>
      <c r="Q40" s="36">
        <v>86384.209877426445</v>
      </c>
      <c r="R40" s="62">
        <v>38</v>
      </c>
      <c r="S40" s="37">
        <v>98811.39829145791</v>
      </c>
      <c r="T40" s="37">
        <v>21</v>
      </c>
      <c r="U40" s="37">
        <v>47936.781546523009</v>
      </c>
      <c r="V40" s="37">
        <v>309</v>
      </c>
      <c r="W40" s="37">
        <v>488038.00210737326</v>
      </c>
      <c r="X40" s="63">
        <v>368</v>
      </c>
      <c r="Y40" s="42">
        <v>634786.18194535421</v>
      </c>
    </row>
    <row r="41" spans="2:25" x14ac:dyDescent="0.35">
      <c r="B41" s="128"/>
      <c r="C41" s="6" t="s">
        <v>1</v>
      </c>
      <c r="D41" s="36">
        <v>466</v>
      </c>
      <c r="E41" s="36">
        <v>1648161.0440179843</v>
      </c>
      <c r="F41" s="62">
        <v>2</v>
      </c>
      <c r="G41" s="35">
        <v>3196.5829158294014</v>
      </c>
      <c r="H41" s="36">
        <v>4</v>
      </c>
      <c r="I41" s="36">
        <v>5035.7468568257291</v>
      </c>
      <c r="J41" s="62">
        <v>16</v>
      </c>
      <c r="K41" s="37">
        <v>45312.559847246695</v>
      </c>
      <c r="L41" s="37">
        <v>57</v>
      </c>
      <c r="M41" s="37">
        <v>221820.94412265829</v>
      </c>
      <c r="N41" s="63">
        <v>73</v>
      </c>
      <c r="O41" s="42">
        <v>267133.50396990497</v>
      </c>
      <c r="P41" s="36">
        <v>160</v>
      </c>
      <c r="Q41" s="36">
        <v>487375.69297086145</v>
      </c>
      <c r="R41" s="62">
        <v>25</v>
      </c>
      <c r="S41" s="37">
        <v>105520.02893644333</v>
      </c>
      <c r="T41" s="37">
        <v>14</v>
      </c>
      <c r="U41" s="37">
        <v>74263.264191950162</v>
      </c>
      <c r="V41" s="37">
        <v>188</v>
      </c>
      <c r="W41" s="37">
        <v>705636.22417616914</v>
      </c>
      <c r="X41" s="63">
        <v>227</v>
      </c>
      <c r="Y41" s="42">
        <v>885419.51730456273</v>
      </c>
    </row>
    <row r="42" spans="2:25" x14ac:dyDescent="0.35">
      <c r="B42" s="128"/>
      <c r="C42" s="6" t="s">
        <v>32</v>
      </c>
      <c r="D42" s="36">
        <v>342</v>
      </c>
      <c r="E42" s="36">
        <v>3555216.6912781559</v>
      </c>
      <c r="F42" s="62">
        <v>0</v>
      </c>
      <c r="G42" s="35">
        <v>0</v>
      </c>
      <c r="H42" s="36">
        <v>4</v>
      </c>
      <c r="I42" s="36">
        <v>47001.046254550405</v>
      </c>
      <c r="J42" s="62">
        <v>9</v>
      </c>
      <c r="K42" s="37">
        <v>297773.38948133198</v>
      </c>
      <c r="L42" s="37">
        <v>35</v>
      </c>
      <c r="M42" s="37">
        <v>414047.24940560822</v>
      </c>
      <c r="N42" s="63">
        <v>44</v>
      </c>
      <c r="O42" s="42">
        <v>711820.6388869402</v>
      </c>
      <c r="P42" s="36">
        <v>149</v>
      </c>
      <c r="Q42" s="36">
        <v>1058306.197337375</v>
      </c>
      <c r="R42" s="62">
        <v>33</v>
      </c>
      <c r="S42" s="37">
        <v>350068.38742188516</v>
      </c>
      <c r="T42" s="37">
        <v>11</v>
      </c>
      <c r="U42" s="37">
        <v>150689.52283346542</v>
      </c>
      <c r="V42" s="37">
        <v>101</v>
      </c>
      <c r="W42" s="37">
        <v>1237330.8985439399</v>
      </c>
      <c r="X42" s="63">
        <v>145</v>
      </c>
      <c r="Y42" s="42">
        <v>1738088.8087992903</v>
      </c>
    </row>
    <row r="43" spans="2:25" x14ac:dyDescent="0.35">
      <c r="B43" s="128"/>
      <c r="C43" s="6" t="s">
        <v>33</v>
      </c>
      <c r="D43" s="36">
        <v>37</v>
      </c>
      <c r="E43" s="36">
        <v>902623.48234744987</v>
      </c>
      <c r="F43" s="62">
        <v>0</v>
      </c>
      <c r="G43" s="35">
        <v>0</v>
      </c>
      <c r="H43" s="36">
        <v>0</v>
      </c>
      <c r="I43" s="36">
        <v>0</v>
      </c>
      <c r="J43" s="62">
        <v>0</v>
      </c>
      <c r="K43" s="37">
        <v>0</v>
      </c>
      <c r="L43" s="37">
        <v>3</v>
      </c>
      <c r="M43" s="37">
        <v>33398.548801943733</v>
      </c>
      <c r="N43" s="63">
        <v>3</v>
      </c>
      <c r="O43" s="42">
        <v>33398.548801943733</v>
      </c>
      <c r="P43" s="36">
        <v>16</v>
      </c>
      <c r="Q43" s="36">
        <v>249907.34270931515</v>
      </c>
      <c r="R43" s="62">
        <v>9</v>
      </c>
      <c r="S43" s="37">
        <v>393688.60653591319</v>
      </c>
      <c r="T43" s="37">
        <v>0</v>
      </c>
      <c r="U43" s="37">
        <v>0</v>
      </c>
      <c r="V43" s="37">
        <v>9</v>
      </c>
      <c r="W43" s="37">
        <v>225628.98430027778</v>
      </c>
      <c r="X43" s="63">
        <v>18</v>
      </c>
      <c r="Y43" s="42">
        <v>619317.59083619097</v>
      </c>
    </row>
    <row r="44" spans="2:25" x14ac:dyDescent="0.35">
      <c r="B44" s="125" t="s">
        <v>28</v>
      </c>
      <c r="C44" s="16" t="s">
        <v>31</v>
      </c>
      <c r="D44" s="39">
        <v>70</v>
      </c>
      <c r="E44" s="39">
        <v>735705.25113790517</v>
      </c>
      <c r="F44" s="64">
        <v>2</v>
      </c>
      <c r="G44" s="38">
        <v>41675.146401316379</v>
      </c>
      <c r="H44" s="39">
        <v>3</v>
      </c>
      <c r="I44" s="39">
        <v>26046.966500822738</v>
      </c>
      <c r="J44" s="64">
        <v>11</v>
      </c>
      <c r="K44" s="39">
        <v>71403.417500922063</v>
      </c>
      <c r="L44" s="39">
        <v>2</v>
      </c>
      <c r="M44" s="39">
        <v>12155.251033717277</v>
      </c>
      <c r="N44" s="65">
        <v>13</v>
      </c>
      <c r="O44" s="43">
        <v>83558.668534639335</v>
      </c>
      <c r="P44" s="39">
        <v>41</v>
      </c>
      <c r="Q44" s="39">
        <v>402512.45565938071</v>
      </c>
      <c r="R44" s="64">
        <v>1</v>
      </c>
      <c r="S44" s="39">
        <v>17364.644333881824</v>
      </c>
      <c r="T44" s="39">
        <v>0</v>
      </c>
      <c r="U44" s="39">
        <v>0</v>
      </c>
      <c r="V44" s="39">
        <v>10</v>
      </c>
      <c r="W44" s="39">
        <v>164547.36970786419</v>
      </c>
      <c r="X44" s="65">
        <v>11</v>
      </c>
      <c r="Y44" s="43">
        <v>181912.01404174601</v>
      </c>
    </row>
    <row r="45" spans="2:25" x14ac:dyDescent="0.35">
      <c r="B45" s="126"/>
      <c r="C45" s="33" t="s">
        <v>1</v>
      </c>
      <c r="D45" s="36">
        <v>18</v>
      </c>
      <c r="E45" s="36">
        <v>114745.56975829109</v>
      </c>
      <c r="F45" s="62">
        <v>0</v>
      </c>
      <c r="G45" s="35">
        <v>0</v>
      </c>
      <c r="H45" s="36">
        <v>0</v>
      </c>
      <c r="I45" s="36">
        <v>0</v>
      </c>
      <c r="J45" s="62">
        <v>1</v>
      </c>
      <c r="K45" s="36">
        <v>13891.71546710546</v>
      </c>
      <c r="L45" s="36">
        <v>1</v>
      </c>
      <c r="M45" s="36">
        <v>5903.9790735198203</v>
      </c>
      <c r="N45" s="68">
        <v>2</v>
      </c>
      <c r="O45" s="42">
        <v>19795.694540625282</v>
      </c>
      <c r="P45" s="36">
        <v>14</v>
      </c>
      <c r="Q45" s="36">
        <v>86614.845937402541</v>
      </c>
      <c r="R45" s="62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8335.0292802632757</v>
      </c>
      <c r="X45" s="68">
        <v>2</v>
      </c>
      <c r="Y45" s="42">
        <v>8335.0292802632757</v>
      </c>
    </row>
    <row r="46" spans="2:25" x14ac:dyDescent="0.35">
      <c r="B46" s="126"/>
      <c r="C46" s="33" t="s">
        <v>32</v>
      </c>
      <c r="D46" s="36">
        <v>74</v>
      </c>
      <c r="E46" s="36">
        <v>660203.77757418703</v>
      </c>
      <c r="F46" s="62">
        <v>0</v>
      </c>
      <c r="G46" s="35">
        <v>0</v>
      </c>
      <c r="H46" s="36">
        <v>1</v>
      </c>
      <c r="I46" s="36">
        <v>52093.933001645477</v>
      </c>
      <c r="J46" s="62">
        <v>5</v>
      </c>
      <c r="K46" s="36">
        <v>48308.440536859234</v>
      </c>
      <c r="L46" s="36">
        <v>2</v>
      </c>
      <c r="M46" s="36">
        <v>13023.483250411369</v>
      </c>
      <c r="N46" s="68">
        <v>7</v>
      </c>
      <c r="O46" s="42">
        <v>61331.923787270607</v>
      </c>
      <c r="P46" s="36">
        <v>54</v>
      </c>
      <c r="Q46" s="36">
        <v>454571.65937235841</v>
      </c>
      <c r="R46" s="62">
        <v>2</v>
      </c>
      <c r="S46" s="36">
        <v>20837.573200658189</v>
      </c>
      <c r="T46" s="36">
        <v>0</v>
      </c>
      <c r="U46" s="36">
        <v>0</v>
      </c>
      <c r="V46" s="36">
        <v>10</v>
      </c>
      <c r="W46" s="36">
        <v>71368.688212254303</v>
      </c>
      <c r="X46" s="68">
        <v>12</v>
      </c>
      <c r="Y46" s="42">
        <v>92206.261412912485</v>
      </c>
    </row>
    <row r="47" spans="2:25" x14ac:dyDescent="0.35">
      <c r="B47" s="127"/>
      <c r="C47" s="17" t="s">
        <v>33</v>
      </c>
      <c r="D47" s="41">
        <v>16</v>
      </c>
      <c r="E47" s="41">
        <v>350145.79355382727</v>
      </c>
      <c r="F47" s="66">
        <v>0</v>
      </c>
      <c r="G47" s="40">
        <v>0</v>
      </c>
      <c r="H47" s="41">
        <v>1</v>
      </c>
      <c r="I47" s="41">
        <v>13891.71546710546</v>
      </c>
      <c r="J47" s="66">
        <v>2</v>
      </c>
      <c r="K47" s="41">
        <v>68833.450139507549</v>
      </c>
      <c r="L47" s="41">
        <v>0</v>
      </c>
      <c r="M47" s="41">
        <v>0</v>
      </c>
      <c r="N47" s="67">
        <v>2</v>
      </c>
      <c r="O47" s="44">
        <v>68833.450139507549</v>
      </c>
      <c r="P47" s="41">
        <v>9</v>
      </c>
      <c r="Q47" s="41">
        <v>118229.64672672981</v>
      </c>
      <c r="R47" s="66">
        <v>1</v>
      </c>
      <c r="S47" s="41">
        <v>9029.6150536185487</v>
      </c>
      <c r="T47" s="41">
        <v>0</v>
      </c>
      <c r="U47" s="41">
        <v>0</v>
      </c>
      <c r="V47" s="41">
        <v>3</v>
      </c>
      <c r="W47" s="41">
        <v>140161.36616686589</v>
      </c>
      <c r="X47" s="67">
        <v>4</v>
      </c>
      <c r="Y47" s="44">
        <v>149190.98122048445</v>
      </c>
    </row>
    <row r="48" spans="2:25" x14ac:dyDescent="0.35">
      <c r="B48" s="128" t="s">
        <v>0</v>
      </c>
      <c r="C48" s="6" t="s">
        <v>31</v>
      </c>
      <c r="D48" s="36">
        <v>295</v>
      </c>
      <c r="E48" s="36">
        <v>100463.4274543362</v>
      </c>
      <c r="F48" s="62">
        <v>10</v>
      </c>
      <c r="G48" s="35">
        <v>3625.7377369145252</v>
      </c>
      <c r="H48" s="36">
        <v>0</v>
      </c>
      <c r="I48" s="36">
        <v>0</v>
      </c>
      <c r="J48" s="62">
        <v>7</v>
      </c>
      <c r="K48" s="37">
        <v>2066.3926757319373</v>
      </c>
      <c r="L48" s="37">
        <v>18</v>
      </c>
      <c r="M48" s="37">
        <v>16034.512577906477</v>
      </c>
      <c r="N48" s="63">
        <v>25</v>
      </c>
      <c r="O48" s="42">
        <v>18100.905253638415</v>
      </c>
      <c r="P48" s="36">
        <v>241</v>
      </c>
      <c r="Q48" s="36">
        <v>62094.509334190916</v>
      </c>
      <c r="R48" s="62">
        <v>2</v>
      </c>
      <c r="S48" s="37">
        <v>781.4089950246821</v>
      </c>
      <c r="T48" s="37">
        <v>9</v>
      </c>
      <c r="U48" s="37">
        <v>12023.279736779776</v>
      </c>
      <c r="V48" s="37">
        <v>8</v>
      </c>
      <c r="W48" s="37">
        <v>3837.5863977878835</v>
      </c>
      <c r="X48" s="63">
        <v>19</v>
      </c>
      <c r="Y48" s="42">
        <v>16642.275129592341</v>
      </c>
    </row>
    <row r="49" spans="2:25" x14ac:dyDescent="0.35">
      <c r="B49" s="128"/>
      <c r="C49" s="6" t="s">
        <v>1</v>
      </c>
      <c r="D49" s="36">
        <v>12</v>
      </c>
      <c r="E49" s="36">
        <v>38841.391303925033</v>
      </c>
      <c r="F49" s="62">
        <v>0</v>
      </c>
      <c r="G49" s="35">
        <v>0</v>
      </c>
      <c r="H49" s="36">
        <v>0</v>
      </c>
      <c r="I49" s="36">
        <v>0</v>
      </c>
      <c r="J49" s="62">
        <v>1</v>
      </c>
      <c r="K49" s="37">
        <v>2083.7573200658189</v>
      </c>
      <c r="L49" s="37">
        <v>4</v>
      </c>
      <c r="M49" s="37">
        <v>12849.83680707255</v>
      </c>
      <c r="N49" s="63">
        <v>5</v>
      </c>
      <c r="O49" s="42">
        <v>14933.594127138369</v>
      </c>
      <c r="P49" s="36">
        <v>4</v>
      </c>
      <c r="Q49" s="36">
        <v>9321.4959363259331</v>
      </c>
      <c r="R49" s="62">
        <v>0</v>
      </c>
      <c r="S49" s="37">
        <v>0</v>
      </c>
      <c r="T49" s="37">
        <v>3</v>
      </c>
      <c r="U49" s="37">
        <v>14586.301240460733</v>
      </c>
      <c r="V49" s="37">
        <v>0</v>
      </c>
      <c r="W49" s="37">
        <v>0</v>
      </c>
      <c r="X49" s="63">
        <v>3</v>
      </c>
      <c r="Y49" s="42">
        <v>14586.301240460733</v>
      </c>
    </row>
    <row r="50" spans="2:25" x14ac:dyDescent="0.35">
      <c r="B50" s="60"/>
      <c r="C50" s="33" t="s">
        <v>32</v>
      </c>
      <c r="D50" s="36">
        <v>0</v>
      </c>
      <c r="E50" s="36">
        <v>0</v>
      </c>
      <c r="F50" s="62">
        <v>0</v>
      </c>
      <c r="G50" s="35">
        <v>0</v>
      </c>
      <c r="H50" s="36">
        <v>0</v>
      </c>
      <c r="I50" s="36">
        <v>0</v>
      </c>
      <c r="J50" s="62">
        <v>0</v>
      </c>
      <c r="K50" s="37">
        <v>0</v>
      </c>
      <c r="L50" s="37">
        <v>0</v>
      </c>
      <c r="M50" s="37">
        <v>0</v>
      </c>
      <c r="N50" s="63">
        <v>0</v>
      </c>
      <c r="O50" s="42">
        <v>0</v>
      </c>
      <c r="P50" s="36">
        <v>0</v>
      </c>
      <c r="Q50" s="36">
        <v>0</v>
      </c>
      <c r="R50" s="62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3">
        <v>0</v>
      </c>
      <c r="Y50" s="42">
        <v>0</v>
      </c>
    </row>
    <row r="51" spans="2:25" x14ac:dyDescent="0.35">
      <c r="B51" s="61"/>
      <c r="C51" s="17" t="s">
        <v>33</v>
      </c>
      <c r="D51" s="41">
        <v>0</v>
      </c>
      <c r="E51" s="41">
        <v>0</v>
      </c>
      <c r="F51" s="66">
        <v>0</v>
      </c>
      <c r="G51" s="40">
        <v>0</v>
      </c>
      <c r="H51" s="41">
        <v>0</v>
      </c>
      <c r="I51" s="41">
        <v>0</v>
      </c>
      <c r="J51" s="66">
        <v>0</v>
      </c>
      <c r="K51" s="41">
        <v>0</v>
      </c>
      <c r="L51" s="41">
        <v>0</v>
      </c>
      <c r="M51" s="41">
        <v>0</v>
      </c>
      <c r="N51" s="67">
        <v>0</v>
      </c>
      <c r="O51" s="44">
        <v>0</v>
      </c>
      <c r="P51" s="41">
        <v>0</v>
      </c>
      <c r="Q51" s="41">
        <v>0</v>
      </c>
      <c r="R51" s="66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7">
        <v>0</v>
      </c>
      <c r="Y51" s="44">
        <v>0</v>
      </c>
    </row>
    <row r="52" spans="2:25" x14ac:dyDescent="0.35">
      <c r="C52" s="7" t="s">
        <v>4</v>
      </c>
      <c r="D52" s="69">
        <v>396638</v>
      </c>
      <c r="E52" s="69">
        <v>477374870.52035588</v>
      </c>
      <c r="F52" s="70">
        <v>1471</v>
      </c>
      <c r="G52" s="71">
        <v>6334269.7445035698</v>
      </c>
      <c r="H52" s="69">
        <v>33428</v>
      </c>
      <c r="I52" s="69">
        <v>33374916.062712759</v>
      </c>
      <c r="J52" s="70">
        <v>32924</v>
      </c>
      <c r="K52" s="72">
        <v>48971339.630945742</v>
      </c>
      <c r="L52" s="72">
        <v>12175</v>
      </c>
      <c r="M52" s="72">
        <v>8656674.8696783446</v>
      </c>
      <c r="N52" s="73">
        <v>45099</v>
      </c>
      <c r="O52" s="74">
        <v>57628014.500624113</v>
      </c>
      <c r="P52" s="69">
        <v>250287</v>
      </c>
      <c r="Q52" s="69">
        <v>303653490.31768286</v>
      </c>
      <c r="R52" s="70">
        <v>691</v>
      </c>
      <c r="S52" s="72">
        <v>1695192.1106169517</v>
      </c>
      <c r="T52" s="72">
        <v>33875</v>
      </c>
      <c r="U52" s="72">
        <v>23804687.83714325</v>
      </c>
      <c r="V52" s="72">
        <v>31787</v>
      </c>
      <c r="W52" s="72">
        <v>50884299.947072573</v>
      </c>
      <c r="X52" s="73">
        <v>66353</v>
      </c>
      <c r="Y52" s="74">
        <v>76384179.894832775</v>
      </c>
    </row>
    <row r="53" spans="2:25" s="15" customFormat="1" x14ac:dyDescent="0.35">
      <c r="C53" s="24" t="s">
        <v>49</v>
      </c>
      <c r="D53" s="75"/>
      <c r="E53" s="76">
        <v>17590.763944977669</v>
      </c>
      <c r="F53" s="77"/>
      <c r="G53" s="78">
        <v>233.41120515606409</v>
      </c>
      <c r="H53" s="75"/>
      <c r="I53" s="76">
        <v>1229.8306978385226</v>
      </c>
      <c r="J53" s="77"/>
      <c r="K53" s="76">
        <v>1804.5425696126235</v>
      </c>
      <c r="L53" s="79"/>
      <c r="M53" s="76">
        <v>318.98940137955748</v>
      </c>
      <c r="N53" s="79"/>
      <c r="O53" s="78">
        <v>2123.5319709921819</v>
      </c>
      <c r="P53" s="75"/>
      <c r="Q53" s="76">
        <v>11189.313051657908</v>
      </c>
      <c r="R53" s="77"/>
      <c r="S53" s="76">
        <v>62.466053621018411</v>
      </c>
      <c r="T53" s="79"/>
      <c r="U53" s="76">
        <v>877.17781220997927</v>
      </c>
      <c r="V53" s="79"/>
      <c r="W53" s="76">
        <v>1875.0331535020032</v>
      </c>
      <c r="X53" s="79"/>
      <c r="Y53" s="78">
        <v>2814.6770193330008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98" t="s">
        <v>86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</row>
    <row r="63" spans="2:25" ht="15" customHeight="1" x14ac:dyDescent="0.3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</row>
    <row r="64" spans="2:25" x14ac:dyDescent="0.35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</row>
    <row r="65" spans="2:22" x14ac:dyDescent="0.35">
      <c r="B65" s="99" t="s">
        <v>35</v>
      </c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</row>
    <row r="66" spans="2:22" x14ac:dyDescent="0.35">
      <c r="B66" s="100" t="s">
        <v>36</v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</row>
    <row r="67" spans="2:22" x14ac:dyDescent="0.35">
      <c r="B67" s="101" t="s">
        <v>37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</row>
    <row r="68" spans="2:22" x14ac:dyDescent="0.35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</row>
    <row r="69" spans="2:22" x14ac:dyDescent="0.35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2:22" x14ac:dyDescent="0.35">
      <c r="B70" s="101" t="s">
        <v>38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</row>
    <row r="71" spans="2:22" x14ac:dyDescent="0.35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</row>
    <row r="72" spans="2:22" x14ac:dyDescent="0.35">
      <c r="B72" s="97" t="s">
        <v>39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</row>
    <row r="73" spans="2:22" x14ac:dyDescent="0.35">
      <c r="B73" s="102" t="s">
        <v>40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</row>
    <row r="74" spans="2:22" x14ac:dyDescent="0.35"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2:22" x14ac:dyDescent="0.35">
      <c r="B75" s="97" t="s">
        <v>41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</row>
    <row r="76" spans="2:22" x14ac:dyDescent="0.35">
      <c r="B76" s="97" t="s">
        <v>42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</row>
    <row r="77" spans="2:22" x14ac:dyDescent="0.35">
      <c r="B77" s="97" t="s">
        <v>43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</row>
    <row r="78" spans="2:22" x14ac:dyDescent="0.35">
      <c r="B78" s="97" t="s">
        <v>44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0"/>
      <c r="O80" s="80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x14ac:dyDescent="0.35">
      <c r="B82" s="23" t="str">
        <f>Indice!B15</f>
        <v>Información al: 23/10/2020</v>
      </c>
    </row>
    <row r="83" spans="2:2" x14ac:dyDescent="0.35">
      <c r="B83" s="6" t="s">
        <v>29</v>
      </c>
    </row>
    <row r="85" spans="2:2" x14ac:dyDescent="0.35">
      <c r="B85" s="6" t="str">
        <f>+Indice!B16</f>
        <v>Actualización: 27/10/2020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cp:lastPrinted>2020-10-27T18:05:31Z</cp:lastPrinted>
  <dcterms:created xsi:type="dcterms:W3CDTF">2020-05-27T13:45:00Z</dcterms:created>
  <dcterms:modified xsi:type="dcterms:W3CDTF">2020-10-27T18:06:11Z</dcterms:modified>
</cp:coreProperties>
</file>