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BIF-NESTUDIO\Dataestatica2\DPFIB\udm\publico\(udm)(202001) Solicitudes\archivos_fogape\Publicaciones\Publicación solicitudes\"/>
    </mc:Choice>
  </mc:AlternateContent>
  <xr:revisionPtr revIDLastSave="0" documentId="8_{D6100ECE-DC93-453C-A566-DC3431335BC3}" xr6:coauthVersionLast="45" xr6:coauthVersionMax="45" xr10:uidLastSave="{00000000-0000-0000-0000-000000000000}"/>
  <bookViews>
    <workbookView xWindow="-110" yWindow="-110" windowWidth="19420" windowHeight="10420" xr2:uid="{755ADB1F-B54E-46D1-AA38-F7982CE23987}"/>
  </bookViews>
  <sheets>
    <sheet name="Indice" sheetId="5" r:id="rId1"/>
    <sheet name="Derechos de Garantía" sheetId="6" r:id="rId2"/>
    <sheet name="Solicitudes y Curses" sheetId="3" r:id="rId3"/>
    <sheet name="Detall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6" l="1"/>
  <c r="C34" i="6" s="1"/>
  <c r="D33" i="6"/>
  <c r="D34" i="6" s="1"/>
  <c r="D20" i="6"/>
  <c r="D21" i="6" s="1"/>
  <c r="C20" i="6"/>
  <c r="C21" i="6" s="1"/>
  <c r="C39" i="6" l="1"/>
  <c r="D39" i="6"/>
  <c r="C40" i="6"/>
  <c r="D40" i="6"/>
  <c r="C41" i="6"/>
  <c r="D41" i="6"/>
  <c r="C42" i="6"/>
  <c r="D42" i="6"/>
  <c r="C38" i="6"/>
  <c r="E30" i="6"/>
  <c r="E39" i="6" s="1"/>
  <c r="E31" i="6"/>
  <c r="E40" i="6" s="1"/>
  <c r="E32" i="6"/>
  <c r="E41" i="6" s="1"/>
  <c r="E33" i="6"/>
  <c r="E42" i="6" s="1"/>
  <c r="E29" i="6"/>
  <c r="E38" i="6" s="1"/>
  <c r="E10" i="6"/>
  <c r="E11" i="6"/>
  <c r="E12" i="6"/>
  <c r="E13" i="6"/>
  <c r="E14" i="6"/>
  <c r="E15" i="6"/>
  <c r="E16" i="6"/>
  <c r="E17" i="6"/>
  <c r="E18" i="6"/>
  <c r="E19" i="6"/>
  <c r="E20" i="6"/>
  <c r="E9" i="6"/>
  <c r="B82" i="4" l="1"/>
  <c r="B67" i="3"/>
  <c r="B51" i="6"/>
  <c r="B22" i="6"/>
  <c r="B85" i="4" l="1"/>
  <c r="B70" i="3"/>
  <c r="B52" i="6" l="1"/>
  <c r="B50" i="6"/>
</calcChain>
</file>

<file path=xl/sharedStrings.xml><?xml version="1.0" encoding="utf-8"?>
<sst xmlns="http://schemas.openxmlformats.org/spreadsheetml/2006/main" count="292" uniqueCount="93">
  <si>
    <t>COOPEUCH</t>
  </si>
  <si>
    <t>Medianas Empresas</t>
  </si>
  <si>
    <t>Institución</t>
  </si>
  <si>
    <t>Tabla 4</t>
  </si>
  <si>
    <t>Total</t>
  </si>
  <si>
    <t>Tabla 5</t>
  </si>
  <si>
    <t>Total de solicitudes (A+B+C+D+E)</t>
  </si>
  <si>
    <t>Solicitudes registradas (A)</t>
  </si>
  <si>
    <t>Solicitudes en estado de evaluación (B)</t>
  </si>
  <si>
    <t>Solicitudes Aprobadas sin cursar y/o desistidas (C)</t>
  </si>
  <si>
    <t>Solicitudes Cursadas (D)</t>
  </si>
  <si>
    <t>Solicitudes Rechazadas (E)</t>
  </si>
  <si>
    <t>Aprobada sin cursar</t>
  </si>
  <si>
    <t>Aprobada y no concretada por el solicitante (desistimiento)</t>
  </si>
  <si>
    <t>Cursada</t>
  </si>
  <si>
    <t>Rechazada por falta de información</t>
  </si>
  <si>
    <t>No cumple con los requisitos del programa</t>
  </si>
  <si>
    <t>Rechazada por no cumplimiento de las políticas de la propia institución</t>
  </si>
  <si>
    <t>Número</t>
  </si>
  <si>
    <t>Monto</t>
  </si>
  <si>
    <t>Banco de Chile</t>
  </si>
  <si>
    <t>Internacional</t>
  </si>
  <si>
    <t>Scotiabank</t>
  </si>
  <si>
    <t>BCI</t>
  </si>
  <si>
    <t>BICE</t>
  </si>
  <si>
    <t>Santander</t>
  </si>
  <si>
    <t>ITAU</t>
  </si>
  <si>
    <t>Security</t>
  </si>
  <si>
    <t>Consorcio</t>
  </si>
  <si>
    <t xml:space="preserve">Fuente: CMF </t>
  </si>
  <si>
    <t>Tamaño</t>
  </si>
  <si>
    <t>Micro y Pequeñas Empresas</t>
  </si>
  <si>
    <t>Empresas Grandes I</t>
  </si>
  <si>
    <t>Empresas Grandes II</t>
  </si>
  <si>
    <t xml:space="preserve">(*) Notas: </t>
  </si>
  <si>
    <t>Definiciones</t>
  </si>
  <si>
    <r>
      <rPr>
        <b/>
        <sz val="11"/>
        <color theme="1"/>
        <rFont val="Calibri"/>
        <family val="2"/>
        <scheme val="minor"/>
      </rPr>
      <t>Total de solicitudes:</t>
    </r>
    <r>
      <rPr>
        <sz val="11"/>
        <color theme="1"/>
        <rFont val="Calibri"/>
        <family val="2"/>
        <scheme val="minor"/>
      </rPr>
      <t xml:space="preserve"> Total de solicitudes gestionadas por la institución desde el inicio del programa de garantías a la fecha de referencia de la información. Corresponde a la suma de las magnitudes incluidas en los siguientes categorías.</t>
    </r>
  </si>
  <si>
    <r>
      <t>Solicitudes registradas:</t>
    </r>
    <r>
      <rPr>
        <sz val="11"/>
        <color theme="1"/>
        <rFont val="Calibri"/>
        <family val="2"/>
        <scheme val="minor"/>
      </rPr>
      <t xml:space="preserve"> Solicitudes recibidas que aún no se encuentran en proceso de evaluación. Se entenderá que una solicitud ha sido válidamente recibida por su institución, para efectos de su análisis y tramitación, cuando ésta contenga el nombre del solicitante, su RUT, el monto de crédito solicitado para este tipo de financiamientos y, además, la entrega o acceso a los antecedentes necesarios para la determinación de la elegibilidad por ventas establecida en el artículo 3 del Decreto Supremo N°130, que contiene el Reglamento de Administración del Fondo de Garantía para Pequeños y Medianos Empresarios, aplicables a las Líneas de Garantía COVID-19 o, cuando corresponda, la respectiva declaración jurada simple del nivel de ventas anuales estimado de la empresa que solicita el crédito.</t>
    </r>
  </si>
  <si>
    <r>
      <t>Solicitudes en estado de evaluación:</t>
    </r>
    <r>
      <rPr>
        <sz val="11"/>
        <color theme="1"/>
        <rFont val="Calibri"/>
        <family val="2"/>
        <scheme val="minor"/>
      </rPr>
      <t xml:space="preserve"> Solicitudes sometidas instancias de evaluación que permitan verificar los requisitos exigidos por el FOGAPE y antecedentes crediticios. Acá también deben incorporarse las solicitudes pre aprobadas que cuentan con la aceptación por parte del cliente, pero que luego de esto, deben ser sometidas a un proceso de evaluación, si fuera el caso.</t>
    </r>
  </si>
  <si>
    <r>
      <t xml:space="preserve">Solicitudes aprobadas sin cursar: </t>
    </r>
    <r>
      <rPr>
        <sz val="11"/>
        <color theme="1"/>
        <rFont val="Calibri"/>
        <family val="2"/>
        <scheme val="minor"/>
      </rPr>
      <t>Las que fueron aprobadas, pero aún no han sido cursadas. También debe incluir las ofertas pre-aprobadas, si no media ningún tipo de evaluación adicional para su aprobación y posterior curse del crédito.</t>
    </r>
  </si>
  <si>
    <r>
      <t>Solicitudes aprobadas y no concretadas por el solicitante (desistimiento):</t>
    </r>
    <r>
      <rPr>
        <sz val="11"/>
        <color theme="1"/>
        <rFont val="Calibri"/>
        <family val="2"/>
        <scheme val="minor"/>
      </rPr>
      <t xml:space="preserve"> Las que fueron evaluadas y aprobadas por la institución financiera, pero el cliente desistió del curse o se cumplió el plazo definido por la entidad para su aceptación. Estas solicitudes no deben ser consideradas como “aprobadas sin cursar”.</t>
    </r>
  </si>
  <si>
    <r>
      <t>Solicitudes cursadas:</t>
    </r>
    <r>
      <rPr>
        <sz val="11"/>
        <color theme="1"/>
        <rFont val="Calibri"/>
        <family val="2"/>
        <scheme val="minor"/>
      </rPr>
      <t xml:space="preserve"> Las solicitudes cuyos fondos ya se encuentran a disposición de los solicitantes.</t>
    </r>
  </si>
  <si>
    <r>
      <t xml:space="preserve">Solicitudes rechazadas </t>
    </r>
    <r>
      <rPr>
        <sz val="11"/>
        <color theme="1"/>
        <rFont val="Calibri"/>
        <family val="2"/>
        <scheme val="minor"/>
      </rPr>
      <t>por falta de información: Las solicitudes que no pudieron procesarse, porque el cliente no provee de antecedentes que permitan su evaluación.</t>
    </r>
  </si>
  <si>
    <r>
      <t>Solicitudes que no cumplen los requisitos del programa:</t>
    </r>
    <r>
      <rPr>
        <sz val="11"/>
        <color theme="1"/>
        <rFont val="Calibri"/>
        <family val="2"/>
        <scheme val="minor"/>
      </rPr>
      <t xml:space="preserve"> Aquellas que no cumplen con los requisitos específicos establecidos por el programa garantía FOGAPE COVID-19.</t>
    </r>
  </si>
  <si>
    <r>
      <t>Solicitudes rechazadas por no cumplimiento de las políticas de la propia institución:</t>
    </r>
    <r>
      <rPr>
        <sz val="11"/>
        <color theme="1"/>
        <rFont val="Calibri"/>
        <family val="2"/>
        <scheme val="minor"/>
      </rPr>
      <t xml:space="preserve"> Las solicitudes que, cumpliendo con los requisitos del programa específico, son rechazadas los criterios establecidos en sus políticas internas de riesgo de crédito.</t>
    </r>
  </si>
  <si>
    <t>Información sujeta a revisión</t>
  </si>
  <si>
    <t>Solicitudes y curses por institución financiera (montos en Unidades de Fomento)</t>
  </si>
  <si>
    <t>Solicitudes y curses por tipo de empresa (montos en Unidades de Fomento)</t>
  </si>
  <si>
    <t>Solicitudes y curses por institución y tamaño (montos en Unidades de Fomento)</t>
  </si>
  <si>
    <t>Millones de USD</t>
  </si>
  <si>
    <t>Tabla 3</t>
  </si>
  <si>
    <t xml:space="preserve">2) Datos sujetos a rectificación. </t>
  </si>
  <si>
    <t xml:space="preserve">3) Algunas operaciones clasificadas como Solicitudes Rechazadas pueden cambiar de estado si los solicitantes entregaron nuevos antecedentes y la institución acreedora los evalúa nuevamente. </t>
  </si>
  <si>
    <t>4) Debido a los procesos de evaluación internos de las instituciones, es posible que algunas Solicitudes Rechazadas no contemplen montos asociados.</t>
  </si>
  <si>
    <t xml:space="preserve">1) Montos asociados al último estado de la solicitud. </t>
  </si>
  <si>
    <t>Tabla 1</t>
  </si>
  <si>
    <t>Derechos de garantía asignados y usados por institución</t>
  </si>
  <si>
    <t>Tabla 2</t>
  </si>
  <si>
    <t>Derechos de garantía asignados y usados por tipo de empresa</t>
  </si>
  <si>
    <t>Solicitudes y curses por institución financiera</t>
  </si>
  <si>
    <t>Solicitudes y curses por tipo de empresa</t>
  </si>
  <si>
    <t>Solicitudes y curses por institución y tamaño</t>
  </si>
  <si>
    <t>Tabla 1:</t>
  </si>
  <si>
    <t>(montos en Unidades de Fomento)</t>
  </si>
  <si>
    <t>Asignado</t>
  </si>
  <si>
    <t>Usado</t>
  </si>
  <si>
    <t>Tasa Utilización</t>
  </si>
  <si>
    <t xml:space="preserve">BANCO DE CHILE </t>
  </si>
  <si>
    <t>BCO INTERNACIONAL</t>
  </si>
  <si>
    <t xml:space="preserve">BANCOESTADO    </t>
  </si>
  <si>
    <t>SCOTIABANK</t>
  </si>
  <si>
    <t xml:space="preserve">BCI            </t>
  </si>
  <si>
    <t xml:space="preserve">ITAU CORPBANCA      </t>
  </si>
  <si>
    <t xml:space="preserve">BCO BICE       </t>
  </si>
  <si>
    <t>BANCO SANTANDER</t>
  </si>
  <si>
    <t xml:space="preserve">BCO SECURITY   </t>
  </si>
  <si>
    <t>BANCO CONSORCIO</t>
  </si>
  <si>
    <t>Tabla 2:</t>
  </si>
  <si>
    <t>Tipo de Empresa</t>
  </si>
  <si>
    <t>MYPE</t>
  </si>
  <si>
    <t>Grandes Empresas I</t>
  </si>
  <si>
    <t>Grandes Empresas II</t>
  </si>
  <si>
    <t>(porcentaje del total)</t>
  </si>
  <si>
    <t>Totales</t>
  </si>
  <si>
    <t>Fuente: Fogape</t>
  </si>
  <si>
    <t>Banco del Estado</t>
  </si>
  <si>
    <t>5) Según el Artículo 14 del Decreto Exento 130: "Cada institución financiera deberá ofertar condiciones estándares y homogéneas para cada uno de los segmentos de empresas a que hace referencia el artículo 13 precedente del presente Reglamento. Para aquellas instituciones, incluyendo sus filiales, que pueden acceder a financiamiento del Banco Central de Chile, la tasa de interés anual y nominal no podrá, en ningún caso, exceder la tasa de política monetaria de dicha entidad, vigente al momento del otorgamiento del financiamiento, más 300 puntos base (3% nominal anual)".</t>
  </si>
  <si>
    <t>BALANCE DE ACTIVIDADES ASOCIADO AL PROGRAMA DE GARANTÍAS FOGAPE COVID 19</t>
  </si>
  <si>
    <t>DERECHOS DE GARANTÍA ASOCIADOS AL PROGRAMA FOGAPE COVID</t>
  </si>
  <si>
    <t>SOLICITUDES Y CURSES DE CRÉDITO ASOCIADOS AL PROGRAMA FOGAPE COVID</t>
  </si>
  <si>
    <t>SOLICITUDES Y CURSES DE CRÉDITO ASOCIADOS AL PROGRAMA FOGAPE COVID (*)</t>
  </si>
  <si>
    <t>Información al: 16/10/2020</t>
  </si>
  <si>
    <t>Actualización: 20/10/2020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</si>
</sst>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sz val="11"/>
      <color theme="0" tint="-0.14999847407452621"/>
      <name val="Calibri"/>
      <family val="2"/>
      <scheme val="minor"/>
    </font>
    <font>
      <b/>
      <sz val="12"/>
      <name val="Calibri"/>
      <family val="2"/>
    </font>
    <font>
      <b/>
      <sz val="11"/>
      <color rgb="FF0070C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133">
    <xf numFmtId="0" fontId="0" fillId="0" borderId="0" xfId="0"/>
    <xf numFmtId="0" fontId="8" fillId="2" borderId="0" xfId="0" applyFont="1" applyFill="1" applyAlignment="1">
      <alignment vertical="center"/>
    </xf>
    <xf numFmtId="164" fontId="0" fillId="2" borderId="0" xfId="1" applyFont="1" applyFill="1"/>
    <xf numFmtId="164" fontId="0" fillId="2" borderId="2" xfId="1" applyFont="1" applyFill="1" applyBorder="1"/>
    <xf numFmtId="164" fontId="0" fillId="2" borderId="3" xfId="1" applyFont="1" applyFill="1" applyBorder="1"/>
    <xf numFmtId="164" fontId="9" fillId="2" borderId="3" xfId="1" applyFont="1" applyFill="1" applyBorder="1"/>
    <xf numFmtId="0" fontId="0" fillId="2" borderId="0" xfId="0" applyFill="1"/>
    <xf numFmtId="0" fontId="2" fillId="2" borderId="0" xfId="0" applyFont="1" applyFill="1"/>
    <xf numFmtId="164" fontId="2" fillId="2" borderId="0" xfId="0" applyNumberFormat="1" applyFont="1" applyFill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164" fontId="10" fillId="2" borderId="3" xfId="0" applyNumberFormat="1" applyFont="1" applyFill="1" applyBorder="1"/>
    <xf numFmtId="164" fontId="2" fillId="2" borderId="0" xfId="0" applyNumberFormat="1" applyFont="1" applyFill="1"/>
    <xf numFmtId="0" fontId="7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0" fillId="2" borderId="15" xfId="0" applyFill="1" applyBorder="1"/>
    <xf numFmtId="0" fontId="0" fillId="2" borderId="11" xfId="0" applyFill="1" applyBorder="1"/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1" fillId="2" borderId="0" xfId="0" applyFont="1" applyFill="1"/>
    <xf numFmtId="0" fontId="13" fillId="2" borderId="0" xfId="0" applyFont="1" applyFill="1"/>
    <xf numFmtId="164" fontId="13" fillId="2" borderId="0" xfId="1" applyFont="1" applyFill="1"/>
    <xf numFmtId="164" fontId="0" fillId="2" borderId="0" xfId="0" applyNumberFormat="1" applyFill="1"/>
    <xf numFmtId="0" fontId="13" fillId="2" borderId="2" xfId="0" applyFont="1" applyFill="1" applyBorder="1"/>
    <xf numFmtId="164" fontId="0" fillId="2" borderId="0" xfId="1" applyFont="1" applyFill="1" applyBorder="1"/>
    <xf numFmtId="164" fontId="9" fillId="2" borderId="0" xfId="1" applyFont="1" applyFill="1" applyBorder="1"/>
    <xf numFmtId="164" fontId="2" fillId="2" borderId="0" xfId="0" applyNumberFormat="1" applyFont="1" applyFill="1" applyBorder="1"/>
    <xf numFmtId="164" fontId="10" fillId="2" borderId="0" xfId="0" applyNumberFormat="1" applyFont="1" applyFill="1" applyBorder="1"/>
    <xf numFmtId="0" fontId="13" fillId="2" borderId="0" xfId="0" applyFont="1" applyFill="1" applyBorder="1"/>
    <xf numFmtId="0" fontId="0" fillId="2" borderId="0" xfId="0" applyFill="1" applyBorder="1"/>
    <xf numFmtId="164" fontId="13" fillId="2" borderId="3" xfId="1" applyFont="1" applyFill="1" applyBorder="1"/>
    <xf numFmtId="3" fontId="0" fillId="2" borderId="3" xfId="0" applyNumberFormat="1" applyFill="1" applyBorder="1"/>
    <xf numFmtId="3" fontId="0" fillId="2" borderId="0" xfId="0" applyNumberFormat="1" applyFill="1"/>
    <xf numFmtId="3" fontId="0" fillId="2" borderId="0" xfId="0" applyNumberFormat="1" applyFill="1" applyBorder="1"/>
    <xf numFmtId="3" fontId="0" fillId="2" borderId="17" xfId="0" applyNumberFormat="1" applyFill="1" applyBorder="1"/>
    <xf numFmtId="3" fontId="0" fillId="2" borderId="15" xfId="0" applyNumberFormat="1" applyFill="1" applyBorder="1"/>
    <xf numFmtId="3" fontId="0" fillId="2" borderId="19" xfId="0" applyNumberFormat="1" applyFill="1" applyBorder="1"/>
    <xf numFmtId="3" fontId="0" fillId="2" borderId="11" xfId="0" applyNumberFormat="1" applyFill="1" applyBorder="1"/>
    <xf numFmtId="3" fontId="9" fillId="2" borderId="3" xfId="0" applyNumberFormat="1" applyFont="1" applyFill="1" applyBorder="1"/>
    <xf numFmtId="3" fontId="9" fillId="2" borderId="17" xfId="0" applyNumberFormat="1" applyFont="1" applyFill="1" applyBorder="1"/>
    <xf numFmtId="3" fontId="9" fillId="2" borderId="19" xfId="0" applyNumberFormat="1" applyFont="1" applyFill="1" applyBorder="1"/>
    <xf numFmtId="0" fontId="3" fillId="0" borderId="0" xfId="0" applyFont="1"/>
    <xf numFmtId="0" fontId="14" fillId="2" borderId="0" xfId="0" applyFont="1" applyFill="1"/>
    <xf numFmtId="0" fontId="14" fillId="0" borderId="0" xfId="0" applyFont="1"/>
    <xf numFmtId="0" fontId="2" fillId="0" borderId="0" xfId="0" applyFont="1"/>
    <xf numFmtId="0" fontId="2" fillId="4" borderId="0" xfId="0" applyFont="1" applyFill="1"/>
    <xf numFmtId="0" fontId="0" fillId="4" borderId="0" xfId="0" applyFill="1"/>
    <xf numFmtId="166" fontId="16" fillId="3" borderId="20" xfId="4" applyNumberFormat="1" applyFont="1" applyFill="1" applyBorder="1" applyAlignment="1">
      <alignment horizontal="left" vertical="top" wrapText="1"/>
    </xf>
    <xf numFmtId="166" fontId="0" fillId="2" borderId="20" xfId="4" applyNumberFormat="1" applyFont="1" applyFill="1" applyBorder="1"/>
    <xf numFmtId="166" fontId="17" fillId="2" borderId="20" xfId="4" applyNumberFormat="1" applyFont="1" applyFill="1" applyBorder="1"/>
    <xf numFmtId="166" fontId="0" fillId="2" borderId="0" xfId="4" applyNumberFormat="1" applyFont="1" applyFill="1"/>
    <xf numFmtId="0" fontId="18" fillId="0" borderId="0" xfId="0" applyFont="1"/>
    <xf numFmtId="166" fontId="8" fillId="0" borderId="20" xfId="4" applyNumberFormat="1" applyFont="1" applyBorder="1"/>
    <xf numFmtId="166" fontId="19" fillId="2" borderId="20" xfId="4" applyNumberFormat="1" applyFont="1" applyFill="1" applyBorder="1"/>
    <xf numFmtId="166" fontId="8" fillId="2" borderId="20" xfId="4" applyNumberFormat="1" applyFont="1" applyFill="1" applyBorder="1"/>
    <xf numFmtId="164" fontId="9" fillId="2" borderId="0" xfId="1" applyFont="1" applyFill="1"/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3" fontId="0" fillId="2" borderId="2" xfId="0" applyNumberFormat="1" applyFill="1" applyBorder="1"/>
    <xf numFmtId="3" fontId="9" fillId="2" borderId="0" xfId="0" applyNumberFormat="1" applyFont="1" applyFill="1" applyBorder="1"/>
    <xf numFmtId="3" fontId="0" fillId="2" borderId="16" xfId="0" applyNumberFormat="1" applyFill="1" applyBorder="1"/>
    <xf numFmtId="3" fontId="9" fillId="2" borderId="15" xfId="0" applyNumberFormat="1" applyFont="1" applyFill="1" applyBorder="1"/>
    <xf numFmtId="3" fontId="0" fillId="2" borderId="18" xfId="0" applyNumberFormat="1" applyFill="1" applyBorder="1"/>
    <xf numFmtId="3" fontId="9" fillId="2" borderId="11" xfId="0" applyNumberFormat="1" applyFont="1" applyFill="1" applyBorder="1"/>
    <xf numFmtId="3" fontId="9" fillId="2" borderId="0" xfId="0" applyNumberFormat="1" applyFont="1" applyFill="1"/>
    <xf numFmtId="3" fontId="2" fillId="2" borderId="0" xfId="0" applyNumberFormat="1" applyFont="1" applyFill="1"/>
    <xf numFmtId="3" fontId="2" fillId="2" borderId="2" xfId="0" applyNumberFormat="1" applyFont="1" applyFill="1" applyBorder="1"/>
    <xf numFmtId="3" fontId="2" fillId="2" borderId="3" xfId="0" applyNumberFormat="1" applyFont="1" applyFill="1" applyBorder="1"/>
    <xf numFmtId="3" fontId="2" fillId="2" borderId="0" xfId="0" applyNumberFormat="1" applyFont="1" applyFill="1" applyBorder="1"/>
    <xf numFmtId="3" fontId="10" fillId="2" borderId="0" xfId="0" applyNumberFormat="1" applyFont="1" applyFill="1" applyBorder="1"/>
    <xf numFmtId="3" fontId="10" fillId="2" borderId="3" xfId="0" applyNumberFormat="1" applyFont="1" applyFill="1" applyBorder="1"/>
    <xf numFmtId="3" fontId="13" fillId="2" borderId="0" xfId="0" applyNumberFormat="1" applyFont="1" applyFill="1"/>
    <xf numFmtId="3" fontId="13" fillId="2" borderId="0" xfId="1" applyNumberFormat="1" applyFont="1" applyFill="1"/>
    <xf numFmtId="3" fontId="13" fillId="2" borderId="2" xfId="0" applyNumberFormat="1" applyFont="1" applyFill="1" applyBorder="1"/>
    <xf numFmtId="3" fontId="13" fillId="2" borderId="3" xfId="1" applyNumberFormat="1" applyFont="1" applyFill="1" applyBorder="1"/>
    <xf numFmtId="3" fontId="13" fillId="2" borderId="0" xfId="0" applyNumberFormat="1" applyFont="1" applyFill="1" applyBorder="1"/>
    <xf numFmtId="0" fontId="9" fillId="2" borderId="11" xfId="0" applyFont="1" applyFill="1" applyBorder="1"/>
    <xf numFmtId="166" fontId="16" fillId="3" borderId="20" xfId="4" applyNumberFormat="1" applyFont="1" applyFill="1" applyBorder="1" applyAlignment="1">
      <alignment horizontal="center" vertical="center" wrapText="1"/>
    </xf>
    <xf numFmtId="0" fontId="20" fillId="0" borderId="0" xfId="0" applyFont="1"/>
    <xf numFmtId="0" fontId="7" fillId="0" borderId="0" xfId="0" applyFont="1"/>
    <xf numFmtId="0" fontId="0" fillId="2" borderId="0" xfId="0" applyFont="1" applyFill="1"/>
    <xf numFmtId="0" fontId="0" fillId="0" borderId="0" xfId="0" applyFont="1"/>
    <xf numFmtId="0" fontId="15" fillId="0" borderId="0" xfId="3" applyFont="1"/>
    <xf numFmtId="0" fontId="8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166" fontId="0" fillId="2" borderId="0" xfId="4" applyNumberFormat="1" applyFont="1" applyFill="1" applyAlignment="1">
      <alignment horizontal="left"/>
    </xf>
    <xf numFmtId="0" fontId="0" fillId="0" borderId="0" xfId="0" applyAlignment="1">
      <alignment horizontal="left"/>
    </xf>
    <xf numFmtId="49" fontId="0" fillId="2" borderId="0" xfId="4" applyNumberFormat="1" applyFont="1" applyFill="1" applyAlignment="1">
      <alignment horizontal="left"/>
    </xf>
    <xf numFmtId="49" fontId="0" fillId="2" borderId="0" xfId="0" applyNumberFormat="1" applyFill="1" applyAlignment="1">
      <alignment horizontal="left"/>
    </xf>
    <xf numFmtId="49" fontId="0" fillId="0" borderId="0" xfId="0" applyNumberFormat="1" applyAlignment="1">
      <alignment horizontal="left"/>
    </xf>
    <xf numFmtId="0" fontId="0" fillId="2" borderId="0" xfId="0" applyFill="1" applyAlignment="1">
      <alignment horizontal="left" vertical="top" wrapText="1"/>
    </xf>
    <xf numFmtId="166" fontId="6" fillId="0" borderId="0" xfId="0" applyNumberFormat="1" applyFont="1" applyAlignment="1">
      <alignment horizontal="left"/>
    </xf>
    <xf numFmtId="0" fontId="8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top" wrapText="1"/>
    </xf>
    <xf numFmtId="0" fontId="2" fillId="2" borderId="1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5" fillId="3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5" fillId="3" borderId="0" xfId="0" applyFont="1" applyFill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9" fontId="8" fillId="2" borderId="20" xfId="2" applyNumberFormat="1" applyFont="1" applyFill="1" applyBorder="1"/>
    <xf numFmtId="9" fontId="21" fillId="2" borderId="20" xfId="2" applyNumberFormat="1" applyFont="1" applyFill="1" applyBorder="1"/>
    <xf numFmtId="9" fontId="8" fillId="0" borderId="20" xfId="2" applyNumberFormat="1" applyFont="1" applyBorder="1"/>
    <xf numFmtId="9" fontId="21" fillId="0" borderId="20" xfId="2" applyNumberFormat="1" applyFont="1" applyBorder="1"/>
  </cellXfs>
  <cellStyles count="5">
    <cellStyle name="Hipervínculo" xfId="3" builtinId="8"/>
    <cellStyle name="Millares [0]" xfId="1" builtinId="6"/>
    <cellStyle name="Millares 2" xfId="4" xr:uid="{C8B8870D-7D15-44F5-A38F-0FAC4219327A}"/>
    <cellStyle name="Normal" xfId="0" builtinId="0"/>
    <cellStyle name="Porcentaje" xfId="2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788670</xdr:colOff>
      <xdr:row>45</xdr:row>
      <xdr:rowOff>15240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211742-C57A-487E-B5BE-917EDF1E3505}"/>
            </a:ext>
          </a:extLst>
        </xdr:cNvPr>
        <xdr:cNvSpPr txBox="1"/>
      </xdr:nvSpPr>
      <xdr:spPr>
        <a:xfrm>
          <a:off x="1026795" y="924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0</xdr:col>
      <xdr:colOff>377190</xdr:colOff>
      <xdr:row>42</xdr:row>
      <xdr:rowOff>85725</xdr:rowOff>
    </xdr:from>
    <xdr:ext cx="6043781" cy="112569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2D91973-BE55-43EA-9EDB-B8418282BD35}"/>
            </a:ext>
          </a:extLst>
        </xdr:cNvPr>
        <xdr:cNvSpPr txBox="1"/>
      </xdr:nvSpPr>
      <xdr:spPr>
        <a:xfrm>
          <a:off x="377190" y="8759078"/>
          <a:ext cx="6043781" cy="112569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s-CL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Notas: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(1) D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atos acumulados </a:t>
          </a:r>
          <a:r>
            <a:rPr lang="es-CL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al 16/10/2020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; (2) Definiciones: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a. Micro y Pequeñas Empresas : Empresas cuyas ventas netas anuales no superen las 25.000 UF. b. Medianas Empresas : Empresas cuyas ventas netas anuales superen las 25.000 UF y no excedan de 100.000 UF. c. Empresas Grandes I : Empresas cuyas ventas netas anuales superen las 100.000 UF y no excedan de 600.000 UF. d. Empresas Grandes II : Empresas cuyas ventas netas anuales superen las 600.000 UF y no excedan de 1.000.000 UF.</a:t>
          </a:r>
          <a:endParaRPr lang="es-CL" sz="1100"/>
        </a:p>
      </xdr:txBody>
    </xdr:sp>
    <xdr:clientData/>
  </xdr:oneCellAnchor>
  <xdr:oneCellAnchor>
    <xdr:from>
      <xdr:col>5</xdr:col>
      <xdr:colOff>723900</xdr:colOff>
      <xdr:row>25</xdr:row>
      <xdr:rowOff>167640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3EB0CED-F5EF-4351-BDB7-284E9C2B7E40}"/>
            </a:ext>
          </a:extLst>
        </xdr:cNvPr>
        <xdr:cNvSpPr txBox="1"/>
      </xdr:nvSpPr>
      <xdr:spPr>
        <a:xfrm>
          <a:off x="6781800" y="5149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35633-444E-4B6C-830C-C13D770358A6}">
  <sheetPr>
    <tabColor theme="4"/>
  </sheetPr>
  <dimension ref="A2:M30"/>
  <sheetViews>
    <sheetView showGridLines="0" tabSelected="1" zoomScale="85" zoomScaleNormal="85" workbookViewId="0">
      <selection activeCell="B1" sqref="B1"/>
    </sheetView>
  </sheetViews>
  <sheetFormatPr baseColWidth="10" defaultColWidth="11.453125" defaultRowHeight="14.5" x14ac:dyDescent="0.35"/>
  <cols>
    <col min="1" max="1" width="5.7265625" style="84" customWidth="1"/>
    <col min="2" max="2" width="13.453125" style="85" customWidth="1"/>
    <col min="3" max="3" width="73" style="85" customWidth="1"/>
    <col min="4" max="16384" width="11.453125" style="85"/>
  </cols>
  <sheetData>
    <row r="2" spans="2:13" ht="15.5" x14ac:dyDescent="0.35">
      <c r="B2" s="45" t="s">
        <v>87</v>
      </c>
    </row>
    <row r="4" spans="2:13" x14ac:dyDescent="0.35">
      <c r="B4" s="13" t="s">
        <v>88</v>
      </c>
      <c r="C4" s="46"/>
      <c r="D4" s="46"/>
    </row>
    <row r="6" spans="2:13" x14ac:dyDescent="0.35">
      <c r="B6" s="86" t="s">
        <v>55</v>
      </c>
      <c r="C6" s="84" t="s">
        <v>56</v>
      </c>
    </row>
    <row r="7" spans="2:13" x14ac:dyDescent="0.35">
      <c r="B7" s="86" t="s">
        <v>57</v>
      </c>
      <c r="C7" s="84" t="s">
        <v>58</v>
      </c>
    </row>
    <row r="9" spans="2:13" x14ac:dyDescent="0.35">
      <c r="B9" s="83" t="s">
        <v>89</v>
      </c>
      <c r="C9" s="47"/>
      <c r="D9" s="47"/>
    </row>
    <row r="10" spans="2:13" x14ac:dyDescent="0.35">
      <c r="B10" s="82"/>
      <c r="C10" s="47"/>
      <c r="D10" s="47"/>
    </row>
    <row r="11" spans="2:13" x14ac:dyDescent="0.35">
      <c r="B11" s="86" t="s">
        <v>50</v>
      </c>
      <c r="C11" s="96" t="s">
        <v>59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</row>
    <row r="12" spans="2:13" x14ac:dyDescent="0.35">
      <c r="B12" s="86" t="s">
        <v>3</v>
      </c>
      <c r="C12" s="96" t="s">
        <v>60</v>
      </c>
      <c r="D12" s="96"/>
      <c r="E12" s="96"/>
      <c r="F12" s="96"/>
      <c r="G12" s="96"/>
      <c r="H12" s="96"/>
      <c r="I12" s="96"/>
      <c r="J12" s="96"/>
      <c r="K12" s="96"/>
      <c r="L12" s="96"/>
      <c r="M12" s="96"/>
    </row>
    <row r="13" spans="2:13" x14ac:dyDescent="0.35">
      <c r="B13" s="86" t="s">
        <v>5</v>
      </c>
      <c r="C13" s="96" t="s">
        <v>61</v>
      </c>
      <c r="D13" s="96"/>
      <c r="E13" s="96"/>
      <c r="F13" s="96"/>
      <c r="G13" s="96"/>
      <c r="H13" s="96"/>
      <c r="I13" s="96"/>
      <c r="J13" s="96"/>
      <c r="K13" s="96"/>
      <c r="L13" s="96"/>
      <c r="M13" s="96"/>
    </row>
    <row r="14" spans="2:13" x14ac:dyDescent="0.35">
      <c r="B14" s="86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</row>
    <row r="15" spans="2:13" x14ac:dyDescent="0.35">
      <c r="B15" s="85" t="s">
        <v>91</v>
      </c>
    </row>
    <row r="16" spans="2:13" x14ac:dyDescent="0.35">
      <c r="B16" s="84" t="s">
        <v>92</v>
      </c>
    </row>
    <row r="30" spans="1:1" x14ac:dyDescent="0.35">
      <c r="A30" s="24"/>
    </row>
  </sheetData>
  <mergeCells count="3">
    <mergeCell ref="C11:M11"/>
    <mergeCell ref="C12:M12"/>
    <mergeCell ref="C13:M13"/>
  </mergeCells>
  <hyperlinks>
    <hyperlink ref="B6" location="'Derechos de Garantía'!B7" display="Tabla 1" xr:uid="{D90E6927-C52C-46B2-94B5-958C546B7DF5}"/>
    <hyperlink ref="B7" location="'Derechos de Garantía'!B28" display="Tabla 2" xr:uid="{23A31FFF-28FD-4ED7-8658-43C6A9290596}"/>
    <hyperlink ref="B11" location="'Solicitudes y Curses'!A1" display="Tabla 3" xr:uid="{03214C8A-F7DB-49B7-BB09-6C8A04F77C47}"/>
    <hyperlink ref="B12" location="'Solicitudes y Curses'!B23" display="Tabla 4" xr:uid="{96D109D5-46BD-4315-A5F2-51F5A005DD0E}"/>
    <hyperlink ref="B13" location="Detalle!A1" display="Tabla 5" xr:uid="{A526160F-0160-43DE-845B-FE9DC8ADEB4D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86F2D-AE9D-4378-8562-1245EF09B820}">
  <dimension ref="A2:G54"/>
  <sheetViews>
    <sheetView showGridLines="0" zoomScale="85" zoomScaleNormal="85" workbookViewId="0">
      <selection activeCell="H13" sqref="H13"/>
    </sheetView>
  </sheetViews>
  <sheetFormatPr baseColWidth="10" defaultRowHeight="14.5" x14ac:dyDescent="0.35"/>
  <cols>
    <col min="1" max="1" width="5.7265625" style="6" customWidth="1"/>
    <col min="2" max="2" width="42.453125" bestFit="1" customWidth="1"/>
    <col min="3" max="4" width="18.26953125" customWidth="1"/>
    <col min="6" max="6" width="5.453125" customWidth="1"/>
  </cols>
  <sheetData>
    <row r="2" spans="2:5" x14ac:dyDescent="0.35">
      <c r="B2" s="48" t="s">
        <v>88</v>
      </c>
    </row>
    <row r="4" spans="2:5" x14ac:dyDescent="0.35">
      <c r="B4" s="48" t="s">
        <v>62</v>
      </c>
    </row>
    <row r="5" spans="2:5" x14ac:dyDescent="0.35">
      <c r="B5" s="49" t="s">
        <v>56</v>
      </c>
      <c r="C5" s="50"/>
      <c r="D5" s="50"/>
      <c r="E5" s="50"/>
    </row>
    <row r="6" spans="2:5" x14ac:dyDescent="0.35">
      <c r="B6" s="50" t="s">
        <v>63</v>
      </c>
      <c r="C6" s="50"/>
      <c r="D6" s="50"/>
      <c r="E6" s="50"/>
    </row>
    <row r="8" spans="2:5" ht="31" x14ac:dyDescent="0.35">
      <c r="B8" s="51" t="s">
        <v>2</v>
      </c>
      <c r="C8" s="81" t="s">
        <v>64</v>
      </c>
      <c r="D8" s="81" t="s">
        <v>65</v>
      </c>
      <c r="E8" s="81" t="s">
        <v>66</v>
      </c>
    </row>
    <row r="9" spans="2:5" x14ac:dyDescent="0.35">
      <c r="B9" s="52" t="s">
        <v>67</v>
      </c>
      <c r="C9" s="58">
        <v>51500000</v>
      </c>
      <c r="D9" s="58">
        <v>49562642.260900006</v>
      </c>
      <c r="E9" s="129">
        <f>D9/C9</f>
        <v>0.96238140312427201</v>
      </c>
    </row>
    <row r="10" spans="2:5" x14ac:dyDescent="0.35">
      <c r="B10" s="52" t="s">
        <v>68</v>
      </c>
      <c r="C10" s="58">
        <v>1670721.50134</v>
      </c>
      <c r="D10" s="58">
        <v>1139299.2329000002</v>
      </c>
      <c r="E10" s="129">
        <f t="shared" ref="E10:E20" si="0">D10/C10</f>
        <v>0.6819204948198887</v>
      </c>
    </row>
    <row r="11" spans="2:5" x14ac:dyDescent="0.35">
      <c r="B11" s="52" t="s">
        <v>69</v>
      </c>
      <c r="C11" s="58">
        <v>41100000</v>
      </c>
      <c r="D11" s="58">
        <v>39414389.787799992</v>
      </c>
      <c r="E11" s="129">
        <f t="shared" si="0"/>
        <v>0.95898758607785872</v>
      </c>
    </row>
    <row r="12" spans="2:5" x14ac:dyDescent="0.35">
      <c r="B12" s="52" t="s">
        <v>70</v>
      </c>
      <c r="C12" s="58">
        <v>16573000</v>
      </c>
      <c r="D12" s="58">
        <v>15685688.853699999</v>
      </c>
      <c r="E12" s="129">
        <f t="shared" si="0"/>
        <v>0.94646043888855358</v>
      </c>
    </row>
    <row r="13" spans="2:5" x14ac:dyDescent="0.35">
      <c r="B13" s="52" t="s">
        <v>71</v>
      </c>
      <c r="C13" s="58">
        <v>49800000</v>
      </c>
      <c r="D13" s="58">
        <v>48354222.595899999</v>
      </c>
      <c r="E13" s="129">
        <f t="shared" si="0"/>
        <v>0.97096832521887544</v>
      </c>
    </row>
    <row r="14" spans="2:5" x14ac:dyDescent="0.35">
      <c r="B14" s="52" t="s">
        <v>72</v>
      </c>
      <c r="C14" s="58">
        <v>21076100.035999998</v>
      </c>
      <c r="D14" s="58">
        <v>20164432.012399998</v>
      </c>
      <c r="E14" s="129">
        <f t="shared" si="0"/>
        <v>0.95674398859168519</v>
      </c>
    </row>
    <row r="15" spans="2:5" x14ac:dyDescent="0.35">
      <c r="B15" s="52" t="s">
        <v>73</v>
      </c>
      <c r="C15" s="58">
        <v>1828000</v>
      </c>
      <c r="D15" s="58">
        <v>1575543.8051</v>
      </c>
      <c r="E15" s="129">
        <f t="shared" si="0"/>
        <v>0.86189486055798692</v>
      </c>
    </row>
    <row r="16" spans="2:5" x14ac:dyDescent="0.35">
      <c r="B16" s="52" t="s">
        <v>74</v>
      </c>
      <c r="C16" s="58">
        <v>55822500.100000001</v>
      </c>
      <c r="D16" s="58">
        <v>53339288.348299995</v>
      </c>
      <c r="E16" s="129">
        <f t="shared" si="0"/>
        <v>0.9555159344842743</v>
      </c>
    </row>
    <row r="17" spans="1:7" x14ac:dyDescent="0.35">
      <c r="B17" s="52" t="s">
        <v>75</v>
      </c>
      <c r="C17" s="58">
        <v>1659000</v>
      </c>
      <c r="D17" s="58">
        <v>1383491.37</v>
      </c>
      <c r="E17" s="129">
        <f t="shared" si="0"/>
        <v>0.83393090415913207</v>
      </c>
    </row>
    <row r="18" spans="1:7" x14ac:dyDescent="0.35">
      <c r="B18" s="52" t="s">
        <v>76</v>
      </c>
      <c r="C18" s="58">
        <v>856933.33600000001</v>
      </c>
      <c r="D18" s="58">
        <v>723534.61400000006</v>
      </c>
      <c r="E18" s="129">
        <f t="shared" si="0"/>
        <v>0.84433010551009779</v>
      </c>
    </row>
    <row r="19" spans="1:7" x14ac:dyDescent="0.35">
      <c r="B19" s="52" t="s">
        <v>0</v>
      </c>
      <c r="C19" s="58">
        <v>73537.360000000015</v>
      </c>
      <c r="D19" s="58">
        <v>57160.818699999989</v>
      </c>
      <c r="E19" s="129">
        <f t="shared" si="0"/>
        <v>0.77730311096291704</v>
      </c>
    </row>
    <row r="20" spans="1:7" ht="15.5" x14ac:dyDescent="0.35">
      <c r="B20" s="53" t="s">
        <v>4</v>
      </c>
      <c r="C20" s="57">
        <f>SUM(C9:C19)</f>
        <v>241959792.33333999</v>
      </c>
      <c r="D20" s="57">
        <f>SUM(D9:D19)</f>
        <v>231399693.69969994</v>
      </c>
      <c r="E20" s="130">
        <f t="shared" si="0"/>
        <v>0.95635597744648515</v>
      </c>
    </row>
    <row r="21" spans="1:7" s="90" customFormat="1" x14ac:dyDescent="0.35">
      <c r="A21" s="88"/>
      <c r="B21" s="89" t="s">
        <v>84</v>
      </c>
      <c r="C21" s="95">
        <f>SUM(C9:C19)-C20</f>
        <v>0</v>
      </c>
      <c r="D21" s="95">
        <f>SUM(D9:D19)-D20</f>
        <v>0</v>
      </c>
    </row>
    <row r="22" spans="1:7" s="90" customFormat="1" x14ac:dyDescent="0.35">
      <c r="A22" s="88"/>
      <c r="B22" s="89" t="str">
        <f>Indice!B15</f>
        <v>Información al: 16/10/2020</v>
      </c>
    </row>
    <row r="23" spans="1:7" x14ac:dyDescent="0.35">
      <c r="B23" s="54"/>
    </row>
    <row r="24" spans="1:7" x14ac:dyDescent="0.35">
      <c r="B24" s="48" t="s">
        <v>77</v>
      </c>
    </row>
    <row r="25" spans="1:7" x14ac:dyDescent="0.35">
      <c r="B25" s="49" t="s">
        <v>58</v>
      </c>
      <c r="C25" s="50"/>
      <c r="D25" s="50"/>
      <c r="E25" s="50"/>
    </row>
    <row r="26" spans="1:7" x14ac:dyDescent="0.35">
      <c r="B26" s="50" t="s">
        <v>63</v>
      </c>
      <c r="C26" s="50"/>
      <c r="D26" s="50"/>
      <c r="E26" s="50"/>
    </row>
    <row r="28" spans="1:7" ht="31" x14ac:dyDescent="0.35">
      <c r="B28" s="51" t="s">
        <v>78</v>
      </c>
      <c r="C28" s="81" t="s">
        <v>64</v>
      </c>
      <c r="D28" s="81" t="s">
        <v>65</v>
      </c>
      <c r="E28" s="81" t="s">
        <v>66</v>
      </c>
    </row>
    <row r="29" spans="1:7" x14ac:dyDescent="0.35">
      <c r="B29" s="52" t="s">
        <v>79</v>
      </c>
      <c r="C29" s="56">
        <v>81803798.060499996</v>
      </c>
      <c r="D29" s="56">
        <v>79725603.274799988</v>
      </c>
      <c r="E29" s="129">
        <f t="shared" ref="E29:E33" si="1">D29/C29</f>
        <v>0.97459537533742591</v>
      </c>
    </row>
    <row r="30" spans="1:7" x14ac:dyDescent="0.35">
      <c r="B30" s="52" t="s">
        <v>1</v>
      </c>
      <c r="C30" s="56">
        <v>65524239.299500003</v>
      </c>
      <c r="D30" s="56">
        <v>63366631.78580001</v>
      </c>
      <c r="E30" s="129">
        <f t="shared" si="1"/>
        <v>0.96707161293642885</v>
      </c>
      <c r="G30" s="55"/>
    </row>
    <row r="31" spans="1:7" x14ac:dyDescent="0.35">
      <c r="B31" s="52" t="s">
        <v>80</v>
      </c>
      <c r="C31" s="56">
        <v>74275000</v>
      </c>
      <c r="D31" s="56">
        <v>71686545.747900009</v>
      </c>
      <c r="E31" s="129">
        <f t="shared" si="1"/>
        <v>0.96515039714439599</v>
      </c>
      <c r="G31" s="55"/>
    </row>
    <row r="32" spans="1:7" x14ac:dyDescent="0.35">
      <c r="B32" s="52" t="s">
        <v>81</v>
      </c>
      <c r="C32" s="56">
        <v>20356754.973340001</v>
      </c>
      <c r="D32" s="56">
        <v>16620912.8912</v>
      </c>
      <c r="E32" s="129">
        <f t="shared" si="1"/>
        <v>0.81648145359942659</v>
      </c>
      <c r="G32" s="55"/>
    </row>
    <row r="33" spans="1:5" ht="15.5" x14ac:dyDescent="0.35">
      <c r="B33" s="53" t="s">
        <v>4</v>
      </c>
      <c r="C33" s="57">
        <f>SUM(C29:C32)</f>
        <v>241959792.33334002</v>
      </c>
      <c r="D33" s="57">
        <f>SUM(D29:D32)</f>
        <v>231399693.6997</v>
      </c>
      <c r="E33" s="130">
        <f t="shared" si="1"/>
        <v>0.95635597744648526</v>
      </c>
    </row>
    <row r="34" spans="1:5" x14ac:dyDescent="0.35">
      <c r="C34" s="95">
        <f>SUM(C29:C32)-C33</f>
        <v>0</v>
      </c>
      <c r="D34" s="95">
        <f>SUM(D29:D32)-D33</f>
        <v>0</v>
      </c>
    </row>
    <row r="35" spans="1:5" x14ac:dyDescent="0.35">
      <c r="B35" s="50" t="s">
        <v>82</v>
      </c>
      <c r="C35" s="50"/>
      <c r="D35" s="50"/>
      <c r="E35" s="50"/>
    </row>
    <row r="37" spans="1:5" ht="31" x14ac:dyDescent="0.35">
      <c r="B37" s="51" t="s">
        <v>78</v>
      </c>
      <c r="C37" s="81" t="s">
        <v>64</v>
      </c>
      <c r="D37" s="81" t="s">
        <v>65</v>
      </c>
      <c r="E37" s="81" t="s">
        <v>66</v>
      </c>
    </row>
    <row r="38" spans="1:5" x14ac:dyDescent="0.35">
      <c r="A38" s="24"/>
      <c r="B38" s="52" t="s">
        <v>79</v>
      </c>
      <c r="C38" s="129">
        <f>C29/C$33</f>
        <v>0.33808839589265971</v>
      </c>
      <c r="D38" s="129">
        <v>0.35</v>
      </c>
      <c r="E38" s="131">
        <f>E29</f>
        <v>0.97459537533742591</v>
      </c>
    </row>
    <row r="39" spans="1:5" x14ac:dyDescent="0.35">
      <c r="B39" s="52" t="s">
        <v>1</v>
      </c>
      <c r="C39" s="129">
        <f t="shared" ref="C39:D39" si="2">C30/C$33</f>
        <v>0.27080631317962706</v>
      </c>
      <c r="D39" s="129">
        <f t="shared" si="2"/>
        <v>0.27384060355773132</v>
      </c>
      <c r="E39" s="131">
        <f t="shared" ref="E39:E42" si="3">E30</f>
        <v>0.96707161293642885</v>
      </c>
    </row>
    <row r="40" spans="1:5" x14ac:dyDescent="0.35">
      <c r="B40" s="52" t="s">
        <v>80</v>
      </c>
      <c r="C40" s="129">
        <f t="shared" ref="C40:D40" si="4">C31/C$33</f>
        <v>0.30697249027918566</v>
      </c>
      <c r="D40" s="129">
        <f t="shared" si="4"/>
        <v>0.3097953355155757</v>
      </c>
      <c r="E40" s="131">
        <f t="shared" si="3"/>
        <v>0.96515039714439599</v>
      </c>
    </row>
    <row r="41" spans="1:5" x14ac:dyDescent="0.35">
      <c r="B41" s="52" t="s">
        <v>81</v>
      </c>
      <c r="C41" s="129">
        <f t="shared" ref="C41:D41" si="5">C32/C$33</f>
        <v>8.4132800648527475E-2</v>
      </c>
      <c r="D41" s="129">
        <f t="shared" si="5"/>
        <v>7.1827722091844542E-2</v>
      </c>
      <c r="E41" s="131">
        <f t="shared" si="3"/>
        <v>0.81648145359942659</v>
      </c>
    </row>
    <row r="42" spans="1:5" ht="15.5" x14ac:dyDescent="0.35">
      <c r="B42" s="53" t="s">
        <v>83</v>
      </c>
      <c r="C42" s="130">
        <f t="shared" ref="C42:D42" si="6">C33/C$33</f>
        <v>1</v>
      </c>
      <c r="D42" s="130">
        <f t="shared" si="6"/>
        <v>1</v>
      </c>
      <c r="E42" s="132">
        <f t="shared" si="3"/>
        <v>0.95635597744648526</v>
      </c>
    </row>
    <row r="50" spans="2:2" x14ac:dyDescent="0.35">
      <c r="B50" s="91" t="str">
        <f>+B21</f>
        <v>Fuente: Fogape</v>
      </c>
    </row>
    <row r="51" spans="2:2" x14ac:dyDescent="0.35">
      <c r="B51" s="91" t="str">
        <f>Indice!B15</f>
        <v>Información al: 16/10/2020</v>
      </c>
    </row>
    <row r="52" spans="2:2" x14ac:dyDescent="0.35">
      <c r="B52" s="92" t="str">
        <f>+Indice!B16</f>
        <v>Actualización: 20/10/2020</v>
      </c>
    </row>
    <row r="53" spans="2:2" x14ac:dyDescent="0.35">
      <c r="B53" s="93"/>
    </row>
    <row r="54" spans="2:2" x14ac:dyDescent="0.35">
      <c r="B54" s="90"/>
    </row>
  </sheetData>
  <conditionalFormatting sqref="C21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D2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C34:D3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C5744-9852-44A3-8EE9-8C05026BBACC}">
  <dimension ref="B2:X70"/>
  <sheetViews>
    <sheetView topLeftCell="D19" zoomScale="80" zoomScaleNormal="80" workbookViewId="0">
      <selection activeCell="B1" sqref="B1"/>
    </sheetView>
  </sheetViews>
  <sheetFormatPr baseColWidth="10" defaultColWidth="11.453125" defaultRowHeight="14.5" x14ac:dyDescent="0.35"/>
  <cols>
    <col min="1" max="1" width="5.7265625" style="6" customWidth="1"/>
    <col min="2" max="2" width="28.7265625" style="6" customWidth="1"/>
    <col min="3" max="3" width="11.453125" style="6"/>
    <col min="4" max="4" width="18.54296875" style="6" bestFit="1" customWidth="1"/>
    <col min="5" max="5" width="8.81640625" style="6" bestFit="1" customWidth="1"/>
    <col min="6" max="6" width="16.7265625" style="6" bestFit="1" customWidth="1"/>
    <col min="7" max="7" width="8.81640625" style="6" bestFit="1" customWidth="1"/>
    <col min="8" max="8" width="18.54296875" style="6" bestFit="1" customWidth="1"/>
    <col min="9" max="9" width="8.81640625" style="6" bestFit="1" customWidth="1"/>
    <col min="10" max="10" width="18.54296875" style="6" bestFit="1" customWidth="1"/>
    <col min="11" max="11" width="8.81640625" style="6" bestFit="1" customWidth="1"/>
    <col min="12" max="12" width="15.7265625" style="6" bestFit="1" customWidth="1"/>
    <col min="13" max="13" width="9.1796875" style="15" bestFit="1" customWidth="1"/>
    <col min="14" max="14" width="19.26953125" style="15" bestFit="1" customWidth="1"/>
    <col min="15" max="15" width="9.54296875" style="6" bestFit="1" customWidth="1"/>
    <col min="16" max="16" width="18.54296875" style="6" bestFit="1" customWidth="1"/>
    <col min="17" max="17" width="8.81640625" style="6" bestFit="1" customWidth="1"/>
    <col min="18" max="18" width="16.7265625" style="6" bestFit="1" customWidth="1"/>
    <col min="19" max="19" width="8.81640625" style="6" bestFit="1" customWidth="1"/>
    <col min="20" max="20" width="16.7265625" style="6" bestFit="1" customWidth="1"/>
    <col min="21" max="21" width="8.81640625" style="6" bestFit="1" customWidth="1"/>
    <col min="22" max="22" width="16.7265625" style="6" bestFit="1" customWidth="1"/>
    <col min="23" max="23" width="9.1796875" style="15" bestFit="1" customWidth="1"/>
    <col min="24" max="24" width="19.26953125" style="15" bestFit="1" customWidth="1"/>
    <col min="25" max="16384" width="11.453125" style="6"/>
  </cols>
  <sheetData>
    <row r="2" spans="2:24" x14ac:dyDescent="0.35">
      <c r="B2" s="7" t="s">
        <v>90</v>
      </c>
    </row>
    <row r="3" spans="2:24" x14ac:dyDescent="0.35">
      <c r="B3" s="7"/>
    </row>
    <row r="4" spans="2:24" x14ac:dyDescent="0.35">
      <c r="B4" s="7" t="s">
        <v>50</v>
      </c>
    </row>
    <row r="5" spans="2:24" x14ac:dyDescent="0.35">
      <c r="B5" s="106" t="s">
        <v>46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</row>
    <row r="6" spans="2:24" x14ac:dyDescent="0.35">
      <c r="B6" s="107" t="s">
        <v>2</v>
      </c>
      <c r="C6" s="109" t="s">
        <v>6</v>
      </c>
      <c r="D6" s="109"/>
      <c r="E6" s="111" t="s">
        <v>7</v>
      </c>
      <c r="F6" s="117"/>
      <c r="G6" s="109" t="s">
        <v>8</v>
      </c>
      <c r="H6" s="109"/>
      <c r="I6" s="103" t="s">
        <v>9</v>
      </c>
      <c r="J6" s="104"/>
      <c r="K6" s="104"/>
      <c r="L6" s="104"/>
      <c r="M6" s="104"/>
      <c r="N6" s="105"/>
      <c r="O6" s="104" t="s">
        <v>10</v>
      </c>
      <c r="P6" s="105"/>
      <c r="Q6" s="103" t="s">
        <v>11</v>
      </c>
      <c r="R6" s="104"/>
      <c r="S6" s="104"/>
      <c r="T6" s="104"/>
      <c r="U6" s="104"/>
      <c r="V6" s="104"/>
      <c r="W6" s="104"/>
      <c r="X6" s="105"/>
    </row>
    <row r="7" spans="2:24" x14ac:dyDescent="0.35">
      <c r="B7" s="107"/>
      <c r="C7" s="110"/>
      <c r="D7" s="110"/>
      <c r="E7" s="111"/>
      <c r="F7" s="117"/>
      <c r="G7" s="110"/>
      <c r="H7" s="110"/>
      <c r="I7" s="118" t="s">
        <v>12</v>
      </c>
      <c r="J7" s="119"/>
      <c r="K7" s="119" t="s">
        <v>13</v>
      </c>
      <c r="L7" s="119"/>
      <c r="M7" s="120" t="s">
        <v>4</v>
      </c>
      <c r="N7" s="121"/>
      <c r="O7" s="119" t="s">
        <v>14</v>
      </c>
      <c r="P7" s="124"/>
      <c r="Q7" s="118" t="s">
        <v>15</v>
      </c>
      <c r="R7" s="119"/>
      <c r="S7" s="119" t="s">
        <v>16</v>
      </c>
      <c r="T7" s="119"/>
      <c r="U7" s="119" t="s">
        <v>17</v>
      </c>
      <c r="V7" s="119"/>
      <c r="W7" s="120" t="s">
        <v>4</v>
      </c>
      <c r="X7" s="121"/>
    </row>
    <row r="8" spans="2:24" ht="45" customHeight="1" x14ac:dyDescent="0.35">
      <c r="B8" s="107"/>
      <c r="C8" s="110"/>
      <c r="D8" s="110"/>
      <c r="E8" s="113"/>
      <c r="F8" s="114"/>
      <c r="G8" s="110"/>
      <c r="H8" s="110"/>
      <c r="I8" s="118"/>
      <c r="J8" s="119"/>
      <c r="K8" s="119"/>
      <c r="L8" s="119"/>
      <c r="M8" s="122"/>
      <c r="N8" s="123"/>
      <c r="O8" s="119"/>
      <c r="P8" s="124"/>
      <c r="Q8" s="118"/>
      <c r="R8" s="119"/>
      <c r="S8" s="119"/>
      <c r="T8" s="119"/>
      <c r="U8" s="119"/>
      <c r="V8" s="119"/>
      <c r="W8" s="122"/>
      <c r="X8" s="123"/>
    </row>
    <row r="9" spans="2:24" x14ac:dyDescent="0.35">
      <c r="B9" s="108"/>
      <c r="C9" s="18" t="s">
        <v>18</v>
      </c>
      <c r="D9" s="18" t="s">
        <v>19</v>
      </c>
      <c r="E9" s="19" t="s">
        <v>18</v>
      </c>
      <c r="F9" s="20" t="s">
        <v>19</v>
      </c>
      <c r="G9" s="18" t="s">
        <v>18</v>
      </c>
      <c r="H9" s="18" t="s">
        <v>19</v>
      </c>
      <c r="I9" s="19" t="s">
        <v>18</v>
      </c>
      <c r="J9" s="18" t="s">
        <v>19</v>
      </c>
      <c r="K9" s="18" t="s">
        <v>18</v>
      </c>
      <c r="L9" s="18" t="s">
        <v>19</v>
      </c>
      <c r="M9" s="21" t="s">
        <v>18</v>
      </c>
      <c r="N9" s="22" t="s">
        <v>19</v>
      </c>
      <c r="O9" s="18" t="s">
        <v>18</v>
      </c>
      <c r="P9" s="20" t="s">
        <v>19</v>
      </c>
      <c r="Q9" s="19" t="s">
        <v>18</v>
      </c>
      <c r="R9" s="18" t="s">
        <v>19</v>
      </c>
      <c r="S9" s="18" t="s">
        <v>18</v>
      </c>
      <c r="T9" s="18" t="s">
        <v>19</v>
      </c>
      <c r="U9" s="18" t="s">
        <v>18</v>
      </c>
      <c r="V9" s="18" t="s">
        <v>19</v>
      </c>
      <c r="W9" s="21" t="s">
        <v>18</v>
      </c>
      <c r="X9" s="22" t="s">
        <v>19</v>
      </c>
    </row>
    <row r="10" spans="2:24" x14ac:dyDescent="0.35">
      <c r="B10" s="1" t="s">
        <v>20</v>
      </c>
      <c r="C10" s="2">
        <v>40892</v>
      </c>
      <c r="D10" s="2">
        <v>78808990.75084646</v>
      </c>
      <c r="E10" s="3">
        <v>80</v>
      </c>
      <c r="F10" s="4">
        <v>88602.85832723591</v>
      </c>
      <c r="G10" s="2">
        <v>352</v>
      </c>
      <c r="H10" s="2">
        <v>3282049.8489668681</v>
      </c>
      <c r="I10" s="3">
        <v>1476</v>
      </c>
      <c r="J10" s="28">
        <v>5321658.4571598675</v>
      </c>
      <c r="K10" s="28">
        <v>0</v>
      </c>
      <c r="L10" s="28">
        <v>0</v>
      </c>
      <c r="M10" s="29">
        <v>1476</v>
      </c>
      <c r="N10" s="5">
        <v>5321658.4571598675</v>
      </c>
      <c r="O10" s="28">
        <v>37595</v>
      </c>
      <c r="P10" s="4">
        <v>63241448.950488403</v>
      </c>
      <c r="Q10" s="3">
        <v>3</v>
      </c>
      <c r="R10" s="28">
        <v>19300.803191622548</v>
      </c>
      <c r="S10" s="28">
        <v>235</v>
      </c>
      <c r="T10" s="28">
        <v>1243938.3306300617</v>
      </c>
      <c r="U10" s="28">
        <v>1151</v>
      </c>
      <c r="V10" s="28">
        <v>5611991.5020824</v>
      </c>
      <c r="W10" s="29">
        <v>1389</v>
      </c>
      <c r="X10" s="5">
        <v>6875230.6359040849</v>
      </c>
    </row>
    <row r="11" spans="2:24" x14ac:dyDescent="0.35">
      <c r="B11" s="1" t="s">
        <v>21</v>
      </c>
      <c r="C11" s="2">
        <v>417</v>
      </c>
      <c r="D11" s="2">
        <v>2493918.282138098</v>
      </c>
      <c r="E11" s="3">
        <v>0</v>
      </c>
      <c r="F11" s="4">
        <v>0</v>
      </c>
      <c r="G11" s="2">
        <v>59</v>
      </c>
      <c r="H11" s="2">
        <v>436789.34790410666</v>
      </c>
      <c r="I11" s="3">
        <v>9</v>
      </c>
      <c r="J11" s="28">
        <v>26256.047585000044</v>
      </c>
      <c r="K11" s="28">
        <v>0</v>
      </c>
      <c r="L11" s="28">
        <v>0</v>
      </c>
      <c r="M11" s="29">
        <v>9</v>
      </c>
      <c r="N11" s="5">
        <v>26256.047585000044</v>
      </c>
      <c r="O11" s="28">
        <v>264</v>
      </c>
      <c r="P11" s="4">
        <v>1543936.2266686328</v>
      </c>
      <c r="Q11" s="3">
        <v>23</v>
      </c>
      <c r="R11" s="28">
        <v>159831.51615981484</v>
      </c>
      <c r="S11" s="28">
        <v>19</v>
      </c>
      <c r="T11" s="28">
        <v>92678.631541755123</v>
      </c>
      <c r="U11" s="28">
        <v>43</v>
      </c>
      <c r="V11" s="28">
        <v>234426.51227878846</v>
      </c>
      <c r="W11" s="29">
        <v>85</v>
      </c>
      <c r="X11" s="5">
        <v>486936.65998035838</v>
      </c>
    </row>
    <row r="12" spans="2:24" x14ac:dyDescent="0.35">
      <c r="B12" s="6" t="s">
        <v>85</v>
      </c>
      <c r="C12" s="2">
        <v>232788</v>
      </c>
      <c r="D12" s="2">
        <v>127711911.22632088</v>
      </c>
      <c r="E12" s="3">
        <v>0</v>
      </c>
      <c r="F12" s="4">
        <v>0</v>
      </c>
      <c r="G12" s="2">
        <v>33483</v>
      </c>
      <c r="H12" s="2">
        <v>26506307.308814242</v>
      </c>
      <c r="I12" s="3">
        <v>11967</v>
      </c>
      <c r="J12" s="28">
        <v>14121973.085847192</v>
      </c>
      <c r="K12" s="28">
        <v>9036</v>
      </c>
      <c r="L12" s="28">
        <v>7265277.0541618792</v>
      </c>
      <c r="M12" s="29">
        <v>21003</v>
      </c>
      <c r="N12" s="5">
        <v>21387250.140009072</v>
      </c>
      <c r="O12" s="28">
        <v>135722</v>
      </c>
      <c r="P12" s="4">
        <v>50535241.510115713</v>
      </c>
      <c r="Q12" s="3">
        <v>0</v>
      </c>
      <c r="R12" s="28">
        <v>0</v>
      </c>
      <c r="S12" s="28">
        <v>29101</v>
      </c>
      <c r="T12" s="28">
        <v>17000589.463291612</v>
      </c>
      <c r="U12" s="28">
        <v>13479</v>
      </c>
      <c r="V12" s="28">
        <v>12282522.804090241</v>
      </c>
      <c r="W12" s="29">
        <v>42580</v>
      </c>
      <c r="X12" s="5">
        <v>29283112.267381851</v>
      </c>
    </row>
    <row r="13" spans="2:24" x14ac:dyDescent="0.35">
      <c r="B13" s="1" t="s">
        <v>22</v>
      </c>
      <c r="C13" s="2">
        <v>10920</v>
      </c>
      <c r="D13" s="2">
        <v>36465486.956308544</v>
      </c>
      <c r="E13" s="3">
        <v>1364</v>
      </c>
      <c r="F13" s="4">
        <v>6005901.1934851622</v>
      </c>
      <c r="G13" s="2">
        <v>24</v>
      </c>
      <c r="H13" s="2">
        <v>19628.983546673862</v>
      </c>
      <c r="I13" s="3">
        <v>94</v>
      </c>
      <c r="J13" s="28">
        <v>167529.51384928264</v>
      </c>
      <c r="K13" s="28">
        <v>8</v>
      </c>
      <c r="L13" s="28">
        <v>22826.866405056742</v>
      </c>
      <c r="M13" s="29">
        <v>102</v>
      </c>
      <c r="N13" s="5">
        <v>190356.3802543394</v>
      </c>
      <c r="O13" s="28">
        <v>4700</v>
      </c>
      <c r="P13" s="4">
        <v>21253035.078079574</v>
      </c>
      <c r="Q13" s="3">
        <v>554</v>
      </c>
      <c r="R13" s="28">
        <v>520902.88211417175</v>
      </c>
      <c r="S13" s="28">
        <v>184</v>
      </c>
      <c r="T13" s="28">
        <v>2501001.7322731689</v>
      </c>
      <c r="U13" s="28">
        <v>3992</v>
      </c>
      <c r="V13" s="28">
        <v>5974660.7065554569</v>
      </c>
      <c r="W13" s="29">
        <v>4730</v>
      </c>
      <c r="X13" s="5">
        <v>8996565.3209427968</v>
      </c>
    </row>
    <row r="14" spans="2:24" x14ac:dyDescent="0.35">
      <c r="B14" s="6" t="s">
        <v>23</v>
      </c>
      <c r="C14" s="2">
        <v>31874</v>
      </c>
      <c r="D14" s="2">
        <v>84497897.370013446</v>
      </c>
      <c r="E14" s="3">
        <v>0</v>
      </c>
      <c r="F14" s="4">
        <v>0</v>
      </c>
      <c r="G14" s="2">
        <v>2003</v>
      </c>
      <c r="H14" s="2">
        <v>3598442.7133034351</v>
      </c>
      <c r="I14" s="3">
        <v>6510</v>
      </c>
      <c r="J14" s="28">
        <v>11173533.605410902</v>
      </c>
      <c r="K14" s="28">
        <v>0</v>
      </c>
      <c r="L14" s="28">
        <v>0</v>
      </c>
      <c r="M14" s="29">
        <v>6510</v>
      </c>
      <c r="N14" s="5">
        <v>11173533.605410902</v>
      </c>
      <c r="O14" s="28">
        <v>21565</v>
      </c>
      <c r="P14" s="4">
        <v>65018963.096586093</v>
      </c>
      <c r="Q14" s="3">
        <v>0</v>
      </c>
      <c r="R14" s="28">
        <v>0</v>
      </c>
      <c r="S14" s="28">
        <v>492</v>
      </c>
      <c r="T14" s="28">
        <v>1180652.7521554304</v>
      </c>
      <c r="U14" s="28">
        <v>1304</v>
      </c>
      <c r="V14" s="28">
        <v>3526305.2025575824</v>
      </c>
      <c r="W14" s="29">
        <v>1796</v>
      </c>
      <c r="X14" s="5">
        <v>4706957.954713013</v>
      </c>
    </row>
    <row r="15" spans="2:24" x14ac:dyDescent="0.35">
      <c r="B15" s="6" t="s">
        <v>24</v>
      </c>
      <c r="C15" s="2">
        <v>684</v>
      </c>
      <c r="D15" s="2">
        <v>3337570.4641373688</v>
      </c>
      <c r="E15" s="3">
        <v>6</v>
      </c>
      <c r="F15" s="4">
        <v>23717.383381417258</v>
      </c>
      <c r="G15" s="2">
        <v>71</v>
      </c>
      <c r="H15" s="2">
        <v>342530.17185017851</v>
      </c>
      <c r="I15" s="3">
        <v>108</v>
      </c>
      <c r="J15" s="28">
        <v>672522.45208532142</v>
      </c>
      <c r="K15" s="28">
        <v>0</v>
      </c>
      <c r="L15" s="28">
        <v>0</v>
      </c>
      <c r="M15" s="29">
        <v>108</v>
      </c>
      <c r="N15" s="5">
        <v>672522.45208532142</v>
      </c>
      <c r="O15" s="28">
        <v>453</v>
      </c>
      <c r="P15" s="4">
        <v>2198176.7452794756</v>
      </c>
      <c r="Q15" s="3">
        <v>0</v>
      </c>
      <c r="R15" s="28">
        <v>0</v>
      </c>
      <c r="S15" s="28">
        <v>0</v>
      </c>
      <c r="T15" s="28">
        <v>0</v>
      </c>
      <c r="U15" s="28">
        <v>46</v>
      </c>
      <c r="V15" s="28">
        <v>100623.71154097613</v>
      </c>
      <c r="W15" s="29">
        <v>46</v>
      </c>
      <c r="X15" s="5">
        <v>100623.71154097613</v>
      </c>
    </row>
    <row r="16" spans="2:24" x14ac:dyDescent="0.35">
      <c r="B16" s="6" t="s">
        <v>25</v>
      </c>
      <c r="C16" s="2">
        <v>59339</v>
      </c>
      <c r="D16" s="2">
        <v>95114307.824962929</v>
      </c>
      <c r="E16" s="3">
        <v>0</v>
      </c>
      <c r="F16" s="4">
        <v>0</v>
      </c>
      <c r="G16" s="2">
        <v>0</v>
      </c>
      <c r="H16" s="2">
        <v>0</v>
      </c>
      <c r="I16" s="3">
        <v>11268</v>
      </c>
      <c r="J16" s="28">
        <v>13152729.996925782</v>
      </c>
      <c r="K16" s="28">
        <v>962</v>
      </c>
      <c r="L16" s="28">
        <v>2037121.1219296074</v>
      </c>
      <c r="M16" s="29">
        <v>12230</v>
      </c>
      <c r="N16" s="5">
        <v>15189851.118855391</v>
      </c>
      <c r="O16" s="28">
        <v>36831</v>
      </c>
      <c r="P16" s="4">
        <v>69119569.085225388</v>
      </c>
      <c r="Q16" s="3">
        <v>0</v>
      </c>
      <c r="R16" s="28">
        <v>0</v>
      </c>
      <c r="S16" s="28">
        <v>2992</v>
      </c>
      <c r="T16" s="28">
        <v>0</v>
      </c>
      <c r="U16" s="28">
        <v>7286</v>
      </c>
      <c r="V16" s="28">
        <v>10804887.620882148</v>
      </c>
      <c r="W16" s="29">
        <v>10278</v>
      </c>
      <c r="X16" s="5">
        <v>10804887.620882148</v>
      </c>
    </row>
    <row r="17" spans="2:24" x14ac:dyDescent="0.35">
      <c r="B17" s="6" t="s">
        <v>26</v>
      </c>
      <c r="C17" s="2">
        <v>15353</v>
      </c>
      <c r="D17" s="2">
        <v>41097658.483485468</v>
      </c>
      <c r="E17" s="3">
        <v>0</v>
      </c>
      <c r="F17" s="4">
        <v>0</v>
      </c>
      <c r="G17" s="2">
        <v>137</v>
      </c>
      <c r="H17" s="2">
        <v>327594.4348307511</v>
      </c>
      <c r="I17" s="3">
        <v>2059</v>
      </c>
      <c r="J17" s="28">
        <v>4617128.7402174491</v>
      </c>
      <c r="K17" s="28">
        <v>0</v>
      </c>
      <c r="L17" s="28">
        <v>0</v>
      </c>
      <c r="M17" s="29">
        <v>2059</v>
      </c>
      <c r="N17" s="5">
        <v>4617128.7402174491</v>
      </c>
      <c r="O17" s="28">
        <v>9695</v>
      </c>
      <c r="P17" s="4">
        <v>26945104.652328201</v>
      </c>
      <c r="Q17" s="3">
        <v>0</v>
      </c>
      <c r="R17" s="28">
        <v>0</v>
      </c>
      <c r="S17" s="28">
        <v>600</v>
      </c>
      <c r="T17" s="28">
        <v>1043714.358128316</v>
      </c>
      <c r="U17" s="28">
        <v>2862</v>
      </c>
      <c r="V17" s="28">
        <v>8164116.2979807537</v>
      </c>
      <c r="W17" s="29">
        <v>3462</v>
      </c>
      <c r="X17" s="5">
        <v>9207830.6561090704</v>
      </c>
    </row>
    <row r="18" spans="2:24" x14ac:dyDescent="0.35">
      <c r="B18" s="6" t="s">
        <v>27</v>
      </c>
      <c r="C18" s="2">
        <v>1437</v>
      </c>
      <c r="D18" s="2">
        <v>6943781.4306798615</v>
      </c>
      <c r="E18" s="3">
        <v>5</v>
      </c>
      <c r="F18" s="4">
        <v>10405.8141669982</v>
      </c>
      <c r="G18" s="2">
        <v>29</v>
      </c>
      <c r="H18" s="2">
        <v>93874.043653895918</v>
      </c>
      <c r="I18" s="3">
        <v>65</v>
      </c>
      <c r="J18" s="28">
        <v>368013.45832834876</v>
      </c>
      <c r="K18" s="28">
        <v>141</v>
      </c>
      <c r="L18" s="28">
        <v>725271.83991948608</v>
      </c>
      <c r="M18" s="29">
        <v>206</v>
      </c>
      <c r="N18" s="5">
        <v>1093285.2982478349</v>
      </c>
      <c r="O18" s="28">
        <v>442</v>
      </c>
      <c r="P18" s="4">
        <v>1880379.4234658817</v>
      </c>
      <c r="Q18" s="3">
        <v>105</v>
      </c>
      <c r="R18" s="28">
        <v>949369.67165682267</v>
      </c>
      <c r="S18" s="28">
        <v>45</v>
      </c>
      <c r="T18" s="28">
        <v>261116.79795849667</v>
      </c>
      <c r="U18" s="28">
        <v>605</v>
      </c>
      <c r="V18" s="28">
        <v>2655350.3815299314</v>
      </c>
      <c r="W18" s="29">
        <v>755</v>
      </c>
      <c r="X18" s="5">
        <v>3865836.8511452507</v>
      </c>
    </row>
    <row r="19" spans="2:24" x14ac:dyDescent="0.35">
      <c r="B19" s="6" t="s">
        <v>28</v>
      </c>
      <c r="C19" s="2">
        <v>178</v>
      </c>
      <c r="D19" s="2">
        <v>1863315.08509046</v>
      </c>
      <c r="E19" s="3">
        <v>2</v>
      </c>
      <c r="F19" s="4">
        <v>41731.466360264967</v>
      </c>
      <c r="G19" s="2">
        <v>5</v>
      </c>
      <c r="H19" s="2">
        <v>92156.988212251803</v>
      </c>
      <c r="I19" s="3">
        <v>19</v>
      </c>
      <c r="J19" s="2">
        <v>202710.59784498709</v>
      </c>
      <c r="K19" s="2">
        <v>5</v>
      </c>
      <c r="L19" s="2">
        <v>31124.718660364288</v>
      </c>
      <c r="M19" s="59">
        <v>24</v>
      </c>
      <c r="N19" s="5">
        <v>233835.31650535137</v>
      </c>
      <c r="O19" s="2">
        <v>117</v>
      </c>
      <c r="P19" s="4">
        <v>1059886.0800520808</v>
      </c>
      <c r="Q19" s="3">
        <v>4</v>
      </c>
      <c r="R19" s="2">
        <v>47295.661874966965</v>
      </c>
      <c r="S19" s="2">
        <v>0</v>
      </c>
      <c r="T19" s="2">
        <v>0</v>
      </c>
      <c r="U19" s="2">
        <v>26</v>
      </c>
      <c r="V19" s="2">
        <v>388409.57208554394</v>
      </c>
      <c r="W19" s="59">
        <v>30</v>
      </c>
      <c r="X19" s="5">
        <v>435705.23396051093</v>
      </c>
    </row>
    <row r="20" spans="2:24" x14ac:dyDescent="0.35">
      <c r="B20" s="6" t="s">
        <v>0</v>
      </c>
      <c r="C20" s="2">
        <v>301</v>
      </c>
      <c r="D20" s="2">
        <v>136225.68109230723</v>
      </c>
      <c r="E20" s="3">
        <v>11</v>
      </c>
      <c r="F20" s="4">
        <v>4500.0431225152388</v>
      </c>
      <c r="G20" s="2">
        <v>0</v>
      </c>
      <c r="H20" s="2">
        <v>0</v>
      </c>
      <c r="I20" s="3">
        <v>14</v>
      </c>
      <c r="J20" s="28">
        <v>3171.5914433801377</v>
      </c>
      <c r="K20" s="28">
        <v>22</v>
      </c>
      <c r="L20" s="28">
        <v>28923.383809860312</v>
      </c>
      <c r="M20" s="29">
        <v>36</v>
      </c>
      <c r="N20" s="5">
        <v>32094.975253240449</v>
      </c>
      <c r="O20" s="28">
        <v>232</v>
      </c>
      <c r="P20" s="4">
        <v>68359.883923926318</v>
      </c>
      <c r="Q20" s="3">
        <v>2</v>
      </c>
      <c r="R20" s="28">
        <v>782.46499425496813</v>
      </c>
      <c r="S20" s="28">
        <v>12</v>
      </c>
      <c r="T20" s="28">
        <v>26645.541271029182</v>
      </c>
      <c r="U20" s="28">
        <v>8</v>
      </c>
      <c r="V20" s="28">
        <v>3842.7725273410661</v>
      </c>
      <c r="W20" s="29">
        <v>22</v>
      </c>
      <c r="X20" s="5">
        <v>31270.778792625217</v>
      </c>
    </row>
    <row r="21" spans="2:24" x14ac:dyDescent="0.35">
      <c r="B21" s="7" t="s">
        <v>4</v>
      </c>
      <c r="C21" s="8">
        <v>394183</v>
      </c>
      <c r="D21" s="8">
        <v>478471063.55507582</v>
      </c>
      <c r="E21" s="9">
        <v>1468</v>
      </c>
      <c r="F21" s="10">
        <v>6174858.7588435942</v>
      </c>
      <c r="G21" s="8">
        <v>36163</v>
      </c>
      <c r="H21" s="8">
        <v>34699373.841082402</v>
      </c>
      <c r="I21" s="9">
        <v>33589</v>
      </c>
      <c r="J21" s="30">
        <v>49827227.54669752</v>
      </c>
      <c r="K21" s="30">
        <v>10174</v>
      </c>
      <c r="L21" s="30">
        <v>10110544.984886253</v>
      </c>
      <c r="M21" s="31">
        <v>43763</v>
      </c>
      <c r="N21" s="11">
        <v>59937772.531583771</v>
      </c>
      <c r="O21" s="30">
        <v>247616</v>
      </c>
      <c r="P21" s="10">
        <v>302864100.73221338</v>
      </c>
      <c r="Q21" s="9">
        <v>691</v>
      </c>
      <c r="R21" s="30">
        <v>1697482.9999916537</v>
      </c>
      <c r="S21" s="30">
        <v>33680</v>
      </c>
      <c r="T21" s="30">
        <v>23350337.607249871</v>
      </c>
      <c r="U21" s="30">
        <v>30802</v>
      </c>
      <c r="V21" s="30">
        <v>49747137.084111169</v>
      </c>
      <c r="W21" s="31">
        <v>65173</v>
      </c>
      <c r="X21" s="11">
        <v>74794957.691352665</v>
      </c>
    </row>
    <row r="22" spans="2:24" s="24" customFormat="1" x14ac:dyDescent="0.35">
      <c r="B22" s="24" t="s">
        <v>49</v>
      </c>
      <c r="D22" s="25">
        <v>17157.248823962789</v>
      </c>
      <c r="E22" s="27"/>
      <c r="F22" s="34">
        <v>221.42109784265071</v>
      </c>
      <c r="H22" s="25">
        <v>1244.2670756381638</v>
      </c>
      <c r="I22" s="27"/>
      <c r="J22" s="25">
        <v>1786.7290340923548</v>
      </c>
      <c r="K22" s="32"/>
      <c r="L22" s="25">
        <v>362.54885460089037</v>
      </c>
      <c r="M22" s="32"/>
      <c r="N22" s="34">
        <v>2149.2778886932451</v>
      </c>
      <c r="P22" s="25">
        <v>10860.248679406668</v>
      </c>
      <c r="Q22" s="27"/>
      <c r="R22" s="25">
        <v>60.869173548153789</v>
      </c>
      <c r="S22" s="32"/>
      <c r="T22" s="25">
        <v>837.30779762192776</v>
      </c>
      <c r="U22" s="32"/>
      <c r="V22" s="25">
        <v>1783.8571112119819</v>
      </c>
      <c r="W22" s="32"/>
      <c r="X22" s="34">
        <v>2682.034082382062</v>
      </c>
    </row>
    <row r="24" spans="2:24" x14ac:dyDescent="0.35">
      <c r="B24" s="6" t="s">
        <v>29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P24" s="26"/>
    </row>
    <row r="25" spans="2:24" x14ac:dyDescent="0.35">
      <c r="B25" s="13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7" spans="2:24" x14ac:dyDescent="0.35">
      <c r="B27" s="7" t="s">
        <v>3</v>
      </c>
    </row>
    <row r="28" spans="2:24" x14ac:dyDescent="0.35">
      <c r="B28" s="106" t="s">
        <v>47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</row>
    <row r="29" spans="2:24" ht="15" customHeight="1" x14ac:dyDescent="0.35">
      <c r="B29" s="107" t="s">
        <v>30</v>
      </c>
      <c r="C29" s="109" t="s">
        <v>6</v>
      </c>
      <c r="D29" s="109"/>
      <c r="E29" s="111" t="s">
        <v>7</v>
      </c>
      <c r="F29" s="112"/>
      <c r="G29" s="113" t="s">
        <v>8</v>
      </c>
      <c r="H29" s="114"/>
      <c r="I29" s="103" t="s">
        <v>9</v>
      </c>
      <c r="J29" s="104"/>
      <c r="K29" s="104"/>
      <c r="L29" s="104"/>
      <c r="M29" s="104"/>
      <c r="N29" s="105"/>
      <c r="O29" s="103" t="s">
        <v>10</v>
      </c>
      <c r="P29" s="105"/>
      <c r="Q29" s="103" t="s">
        <v>11</v>
      </c>
      <c r="R29" s="104"/>
      <c r="S29" s="104"/>
      <c r="T29" s="104"/>
      <c r="U29" s="104"/>
      <c r="V29" s="104"/>
      <c r="W29" s="104"/>
      <c r="X29" s="105"/>
    </row>
    <row r="30" spans="2:24" ht="15" customHeight="1" x14ac:dyDescent="0.35">
      <c r="B30" s="107"/>
      <c r="C30" s="110"/>
      <c r="D30" s="110"/>
      <c r="E30" s="111"/>
      <c r="F30" s="112"/>
      <c r="G30" s="115"/>
      <c r="H30" s="116"/>
      <c r="I30" s="118" t="s">
        <v>12</v>
      </c>
      <c r="J30" s="119"/>
      <c r="K30" s="119" t="s">
        <v>13</v>
      </c>
      <c r="L30" s="119"/>
      <c r="M30" s="120" t="s">
        <v>4</v>
      </c>
      <c r="N30" s="121"/>
      <c r="O30" s="118" t="s">
        <v>14</v>
      </c>
      <c r="P30" s="124"/>
      <c r="Q30" s="118" t="s">
        <v>15</v>
      </c>
      <c r="R30" s="119"/>
      <c r="S30" s="119" t="s">
        <v>16</v>
      </c>
      <c r="T30" s="119"/>
      <c r="U30" s="119" t="s">
        <v>17</v>
      </c>
      <c r="V30" s="119"/>
      <c r="W30" s="120" t="s">
        <v>4</v>
      </c>
      <c r="X30" s="121"/>
    </row>
    <row r="31" spans="2:24" ht="45" customHeight="1" x14ac:dyDescent="0.35">
      <c r="B31" s="107"/>
      <c r="C31" s="110"/>
      <c r="D31" s="110"/>
      <c r="E31" s="113"/>
      <c r="F31" s="109"/>
      <c r="G31" s="115"/>
      <c r="H31" s="116"/>
      <c r="I31" s="118"/>
      <c r="J31" s="119"/>
      <c r="K31" s="119"/>
      <c r="L31" s="119"/>
      <c r="M31" s="122"/>
      <c r="N31" s="123"/>
      <c r="O31" s="118"/>
      <c r="P31" s="124"/>
      <c r="Q31" s="118"/>
      <c r="R31" s="119"/>
      <c r="S31" s="119"/>
      <c r="T31" s="119"/>
      <c r="U31" s="119"/>
      <c r="V31" s="119"/>
      <c r="W31" s="122"/>
      <c r="X31" s="123"/>
    </row>
    <row r="32" spans="2:24" x14ac:dyDescent="0.35">
      <c r="B32" s="108"/>
      <c r="C32" s="18" t="s">
        <v>18</v>
      </c>
      <c r="D32" s="18" t="s">
        <v>19</v>
      </c>
      <c r="E32" s="19" t="s">
        <v>18</v>
      </c>
      <c r="F32" s="18" t="s">
        <v>19</v>
      </c>
      <c r="G32" s="19" t="s">
        <v>18</v>
      </c>
      <c r="H32" s="20" t="s">
        <v>19</v>
      </c>
      <c r="I32" s="19" t="s">
        <v>18</v>
      </c>
      <c r="J32" s="18" t="s">
        <v>19</v>
      </c>
      <c r="K32" s="18" t="s">
        <v>18</v>
      </c>
      <c r="L32" s="18" t="s">
        <v>19</v>
      </c>
      <c r="M32" s="21" t="s">
        <v>18</v>
      </c>
      <c r="N32" s="22" t="s">
        <v>19</v>
      </c>
      <c r="O32" s="19" t="s">
        <v>18</v>
      </c>
      <c r="P32" s="20" t="s">
        <v>19</v>
      </c>
      <c r="Q32" s="19" t="s">
        <v>18</v>
      </c>
      <c r="R32" s="18" t="s">
        <v>19</v>
      </c>
      <c r="S32" s="18" t="s">
        <v>18</v>
      </c>
      <c r="T32" s="18" t="s">
        <v>19</v>
      </c>
      <c r="U32" s="18" t="s">
        <v>18</v>
      </c>
      <c r="V32" s="18" t="s">
        <v>19</v>
      </c>
      <c r="W32" s="21" t="s">
        <v>18</v>
      </c>
      <c r="X32" s="22" t="s">
        <v>19</v>
      </c>
    </row>
    <row r="33" spans="2:24" x14ac:dyDescent="0.35">
      <c r="B33" s="6" t="s">
        <v>31</v>
      </c>
      <c r="C33" s="2">
        <v>354198</v>
      </c>
      <c r="D33" s="2">
        <v>165691760.59628007</v>
      </c>
      <c r="E33" s="3">
        <v>1111</v>
      </c>
      <c r="F33" s="28">
        <v>1487776.1619779046</v>
      </c>
      <c r="G33" s="3">
        <v>34501</v>
      </c>
      <c r="H33" s="4">
        <v>16425819.951744515</v>
      </c>
      <c r="I33" s="3">
        <v>29317</v>
      </c>
      <c r="J33" s="28">
        <v>14512684.684830057</v>
      </c>
      <c r="K33" s="28">
        <v>9337</v>
      </c>
      <c r="L33" s="28">
        <v>5593105.4877573792</v>
      </c>
      <c r="M33" s="29">
        <v>38654</v>
      </c>
      <c r="N33" s="5">
        <v>20105790.172587436</v>
      </c>
      <c r="O33" s="3">
        <v>220459</v>
      </c>
      <c r="P33" s="4">
        <v>97019259.205926701</v>
      </c>
      <c r="Q33" s="3">
        <v>581</v>
      </c>
      <c r="R33" s="28">
        <v>451915.1922359998</v>
      </c>
      <c r="S33" s="28">
        <v>31655</v>
      </c>
      <c r="T33" s="28">
        <v>12833905.744857989</v>
      </c>
      <c r="U33" s="28">
        <v>27237</v>
      </c>
      <c r="V33" s="28">
        <v>17367294.166949514</v>
      </c>
      <c r="W33" s="29">
        <v>59473</v>
      </c>
      <c r="X33" s="5">
        <v>30653115.104043502</v>
      </c>
    </row>
    <row r="34" spans="2:24" x14ac:dyDescent="0.35">
      <c r="B34" s="6" t="s">
        <v>1</v>
      </c>
      <c r="C34" s="2">
        <v>28421</v>
      </c>
      <c r="D34" s="2">
        <v>118057666.97399573</v>
      </c>
      <c r="E34" s="3">
        <v>261</v>
      </c>
      <c r="F34" s="28">
        <v>2507274.227759215</v>
      </c>
      <c r="G34" s="3">
        <v>1148</v>
      </c>
      <c r="H34" s="4">
        <v>6379077.171670733</v>
      </c>
      <c r="I34" s="3">
        <v>3179</v>
      </c>
      <c r="J34" s="28">
        <v>13062578.254011091</v>
      </c>
      <c r="K34" s="28">
        <v>679</v>
      </c>
      <c r="L34" s="28">
        <v>2519121.05655031</v>
      </c>
      <c r="M34" s="29">
        <v>3858</v>
      </c>
      <c r="N34" s="5">
        <v>15581699.3105614</v>
      </c>
      <c r="O34" s="3">
        <v>19150</v>
      </c>
      <c r="P34" s="4">
        <v>78072237.513562724</v>
      </c>
      <c r="Q34" s="3">
        <v>58</v>
      </c>
      <c r="R34" s="28">
        <v>367265.00527903053</v>
      </c>
      <c r="S34" s="28">
        <v>1354</v>
      </c>
      <c r="T34" s="28">
        <v>3099893.290762601</v>
      </c>
      <c r="U34" s="28">
        <v>2592</v>
      </c>
      <c r="V34" s="28">
        <v>12050220.454400027</v>
      </c>
      <c r="W34" s="29">
        <v>4004</v>
      </c>
      <c r="X34" s="5">
        <v>15517378.750441659</v>
      </c>
    </row>
    <row r="35" spans="2:24" x14ac:dyDescent="0.35">
      <c r="B35" s="6" t="s">
        <v>32</v>
      </c>
      <c r="C35" s="2">
        <v>10289</v>
      </c>
      <c r="D35" s="2">
        <v>151365981.10524398</v>
      </c>
      <c r="E35" s="3">
        <v>84</v>
      </c>
      <c r="F35" s="28">
        <v>1724239.8613402478</v>
      </c>
      <c r="G35" s="3">
        <v>475</v>
      </c>
      <c r="H35" s="4">
        <v>10281120.840033552</v>
      </c>
      <c r="I35" s="3">
        <v>965</v>
      </c>
      <c r="J35" s="28">
        <v>15243268.313088937</v>
      </c>
      <c r="K35" s="28">
        <v>146</v>
      </c>
      <c r="L35" s="28">
        <v>1431246.4653447994</v>
      </c>
      <c r="M35" s="29">
        <v>1111</v>
      </c>
      <c r="N35" s="5">
        <v>16674514.778433735</v>
      </c>
      <c r="O35" s="3">
        <v>7260</v>
      </c>
      <c r="P35" s="4">
        <v>101149666.02039695</v>
      </c>
      <c r="Q35" s="3">
        <v>42</v>
      </c>
      <c r="R35" s="28">
        <v>475040.34587734845</v>
      </c>
      <c r="S35" s="28">
        <v>452</v>
      </c>
      <c r="T35" s="28">
        <v>5117552.0898422832</v>
      </c>
      <c r="U35" s="28">
        <v>865</v>
      </c>
      <c r="V35" s="28">
        <v>15943847.169319861</v>
      </c>
      <c r="W35" s="29">
        <v>1359</v>
      </c>
      <c r="X35" s="5">
        <v>21536439.605039492</v>
      </c>
    </row>
    <row r="36" spans="2:24" x14ac:dyDescent="0.35">
      <c r="B36" s="6" t="s">
        <v>33</v>
      </c>
      <c r="C36" s="2">
        <v>1275</v>
      </c>
      <c r="D36" s="2">
        <v>43355654.879556037</v>
      </c>
      <c r="E36" s="3">
        <v>12</v>
      </c>
      <c r="F36" s="28">
        <v>455568.5077662259</v>
      </c>
      <c r="G36" s="3">
        <v>39</v>
      </c>
      <c r="H36" s="4">
        <v>1613355.8776336033</v>
      </c>
      <c r="I36" s="3">
        <v>128</v>
      </c>
      <c r="J36" s="28">
        <v>7008696.294767431</v>
      </c>
      <c r="K36" s="28">
        <v>12</v>
      </c>
      <c r="L36" s="28">
        <v>567071.97523376578</v>
      </c>
      <c r="M36" s="29">
        <v>140</v>
      </c>
      <c r="N36" s="5">
        <v>7575768.2700011963</v>
      </c>
      <c r="O36" s="3">
        <v>747</v>
      </c>
      <c r="P36" s="4">
        <v>26622937.992326975</v>
      </c>
      <c r="Q36" s="3">
        <v>10</v>
      </c>
      <c r="R36" s="28">
        <v>403262.456599275</v>
      </c>
      <c r="S36" s="28">
        <v>219</v>
      </c>
      <c r="T36" s="28">
        <v>2298986.4817869971</v>
      </c>
      <c r="U36" s="28">
        <v>108</v>
      </c>
      <c r="V36" s="28">
        <v>4385775.2934417613</v>
      </c>
      <c r="W36" s="29">
        <v>337</v>
      </c>
      <c r="X36" s="5">
        <v>7088024.231828033</v>
      </c>
    </row>
    <row r="37" spans="2:24" x14ac:dyDescent="0.35">
      <c r="B37" s="7" t="s">
        <v>4</v>
      </c>
      <c r="C37" s="8">
        <v>394183</v>
      </c>
      <c r="D37" s="8">
        <v>478471063.55507582</v>
      </c>
      <c r="E37" s="9">
        <v>1468</v>
      </c>
      <c r="F37" s="30">
        <v>6174858.7588435942</v>
      </c>
      <c r="G37" s="9">
        <v>36163</v>
      </c>
      <c r="H37" s="10">
        <v>34699373.841082402</v>
      </c>
      <c r="I37" s="9">
        <v>33589</v>
      </c>
      <c r="J37" s="30">
        <v>49827227.54669752</v>
      </c>
      <c r="K37" s="30">
        <v>10174</v>
      </c>
      <c r="L37" s="30">
        <v>10110544.984886253</v>
      </c>
      <c r="M37" s="31">
        <v>43763</v>
      </c>
      <c r="N37" s="11">
        <v>59937772.531583764</v>
      </c>
      <c r="O37" s="9">
        <v>247616</v>
      </c>
      <c r="P37" s="10">
        <v>302864100.73221338</v>
      </c>
      <c r="Q37" s="9">
        <v>691</v>
      </c>
      <c r="R37" s="30">
        <v>1697482.999991654</v>
      </c>
      <c r="S37" s="30">
        <v>33680</v>
      </c>
      <c r="T37" s="30">
        <v>23350337.607249871</v>
      </c>
      <c r="U37" s="30">
        <v>30802</v>
      </c>
      <c r="V37" s="30">
        <v>49747137.084111169</v>
      </c>
      <c r="W37" s="31">
        <v>65173</v>
      </c>
      <c r="X37" s="11">
        <v>74794957.691352695</v>
      </c>
    </row>
    <row r="38" spans="2:24" s="24" customFormat="1" x14ac:dyDescent="0.35">
      <c r="B38" s="24" t="s">
        <v>49</v>
      </c>
      <c r="D38" s="25">
        <v>17157.248823962789</v>
      </c>
      <c r="E38" s="27"/>
      <c r="F38" s="34">
        <v>221.42109784265071</v>
      </c>
      <c r="H38" s="25">
        <v>1244.2670756381638</v>
      </c>
      <c r="I38" s="27"/>
      <c r="J38" s="25">
        <v>1786.7290340923548</v>
      </c>
      <c r="K38" s="32"/>
      <c r="L38" s="25">
        <v>362.54885460089037</v>
      </c>
      <c r="M38" s="32"/>
      <c r="N38" s="34">
        <v>2149.2778886932451</v>
      </c>
      <c r="P38" s="25">
        <v>10860.248679406668</v>
      </c>
      <c r="Q38" s="27"/>
      <c r="R38" s="25">
        <v>60.869173548153796</v>
      </c>
      <c r="S38" s="32"/>
      <c r="T38" s="25">
        <v>837.30779762192776</v>
      </c>
      <c r="U38" s="32"/>
      <c r="V38" s="25">
        <v>1783.8571112119819</v>
      </c>
      <c r="W38" s="32"/>
      <c r="X38" s="34">
        <v>2682.0340823820634</v>
      </c>
    </row>
    <row r="39" spans="2:24" x14ac:dyDescent="0.35">
      <c r="P39" s="26"/>
    </row>
    <row r="40" spans="2:24" x14ac:dyDescent="0.35">
      <c r="B40" s="6" t="s">
        <v>29</v>
      </c>
      <c r="P40" s="26"/>
    </row>
    <row r="41" spans="2:24" x14ac:dyDescent="0.35">
      <c r="C41" s="26"/>
    </row>
    <row r="42" spans="2:24" x14ac:dyDescent="0.35">
      <c r="B42" s="6" t="s">
        <v>34</v>
      </c>
    </row>
    <row r="43" spans="2:24" x14ac:dyDescent="0.35">
      <c r="B43" s="6" t="s">
        <v>54</v>
      </c>
    </row>
    <row r="44" spans="2:24" x14ac:dyDescent="0.35">
      <c r="B44" s="6" t="s">
        <v>51</v>
      </c>
    </row>
    <row r="45" spans="2:24" x14ac:dyDescent="0.35">
      <c r="B45" s="6" t="s">
        <v>52</v>
      </c>
    </row>
    <row r="46" spans="2:24" x14ac:dyDescent="0.35">
      <c r="B46" s="6" t="s">
        <v>53</v>
      </c>
    </row>
    <row r="47" spans="2:24" x14ac:dyDescent="0.35">
      <c r="B47" s="98" t="s">
        <v>86</v>
      </c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</row>
    <row r="48" spans="2:24" x14ac:dyDescent="0.35"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</row>
    <row r="50" spans="2:22" x14ac:dyDescent="0.35">
      <c r="B50" s="99" t="s">
        <v>35</v>
      </c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</row>
    <row r="51" spans="2:22" x14ac:dyDescent="0.35">
      <c r="B51" s="100" t="s">
        <v>36</v>
      </c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</row>
    <row r="52" spans="2:22" x14ac:dyDescent="0.35">
      <c r="B52" s="101" t="s">
        <v>37</v>
      </c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</row>
    <row r="53" spans="2:22" x14ac:dyDescent="0.35"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</row>
    <row r="54" spans="2:22" x14ac:dyDescent="0.35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</row>
    <row r="55" spans="2:22" x14ac:dyDescent="0.35">
      <c r="B55" s="101" t="s">
        <v>38</v>
      </c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</row>
    <row r="56" spans="2:22" x14ac:dyDescent="0.35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</row>
    <row r="57" spans="2:22" x14ac:dyDescent="0.35">
      <c r="B57" s="97" t="s">
        <v>39</v>
      </c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</row>
    <row r="58" spans="2:22" x14ac:dyDescent="0.35">
      <c r="B58" s="102" t="s">
        <v>40</v>
      </c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</row>
    <row r="59" spans="2:22" x14ac:dyDescent="0.35"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</row>
    <row r="60" spans="2:22" x14ac:dyDescent="0.35">
      <c r="B60" s="97" t="s">
        <v>41</v>
      </c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</row>
    <row r="61" spans="2:22" x14ac:dyDescent="0.35">
      <c r="B61" s="97" t="s">
        <v>42</v>
      </c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</row>
    <row r="62" spans="2:22" x14ac:dyDescent="0.35">
      <c r="B62" s="97" t="s">
        <v>43</v>
      </c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</row>
    <row r="63" spans="2:22" x14ac:dyDescent="0.35">
      <c r="B63" s="97" t="s">
        <v>44</v>
      </c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</row>
    <row r="65" spans="2:22" x14ac:dyDescent="0.35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80"/>
      <c r="N65" s="80"/>
      <c r="O65" s="17"/>
      <c r="P65" s="17"/>
      <c r="Q65" s="17"/>
      <c r="R65" s="17"/>
      <c r="S65" s="17"/>
      <c r="T65" s="17"/>
      <c r="U65" s="17"/>
      <c r="V65" s="17"/>
    </row>
    <row r="66" spans="2:22" x14ac:dyDescent="0.35">
      <c r="B66" s="33" t="s">
        <v>45</v>
      </c>
    </row>
    <row r="67" spans="2:22" x14ac:dyDescent="0.35">
      <c r="B67" s="23" t="str">
        <f>Indice!B15</f>
        <v>Información al: 16/10/2020</v>
      </c>
    </row>
    <row r="68" spans="2:22" x14ac:dyDescent="0.35">
      <c r="B68" s="6" t="s">
        <v>29</v>
      </c>
    </row>
    <row r="70" spans="2:22" x14ac:dyDescent="0.35">
      <c r="B70" s="6" t="str">
        <f>+Indice!B16</f>
        <v>Actualización: 20/10/2020</v>
      </c>
    </row>
  </sheetData>
  <mergeCells count="43">
    <mergeCell ref="O30:P31"/>
    <mergeCell ref="Q30:R31"/>
    <mergeCell ref="O6:P6"/>
    <mergeCell ref="Q6:X6"/>
    <mergeCell ref="S7:T8"/>
    <mergeCell ref="U7:V8"/>
    <mergeCell ref="W7:X8"/>
    <mergeCell ref="S30:T31"/>
    <mergeCell ref="U30:V31"/>
    <mergeCell ref="W30:X31"/>
    <mergeCell ref="K7:L8"/>
    <mergeCell ref="M7:N8"/>
    <mergeCell ref="O7:P8"/>
    <mergeCell ref="Q7:R8"/>
    <mergeCell ref="O29:P29"/>
    <mergeCell ref="Q29:X29"/>
    <mergeCell ref="I6:N6"/>
    <mergeCell ref="B5:L5"/>
    <mergeCell ref="B28:L28"/>
    <mergeCell ref="B29:B32"/>
    <mergeCell ref="C29:D31"/>
    <mergeCell ref="E29:F31"/>
    <mergeCell ref="G29:H31"/>
    <mergeCell ref="I29:N29"/>
    <mergeCell ref="B6:B9"/>
    <mergeCell ref="C6:D8"/>
    <mergeCell ref="E6:F8"/>
    <mergeCell ref="G6:H8"/>
    <mergeCell ref="I30:J31"/>
    <mergeCell ref="K30:L31"/>
    <mergeCell ref="M30:N31"/>
    <mergeCell ref="I7:J8"/>
    <mergeCell ref="B60:V60"/>
    <mergeCell ref="B61:V61"/>
    <mergeCell ref="B47:X48"/>
    <mergeCell ref="B62:V62"/>
    <mergeCell ref="B63:V63"/>
    <mergeCell ref="B50:V50"/>
    <mergeCell ref="B51:V51"/>
    <mergeCell ref="B52:V54"/>
    <mergeCell ref="B55:V56"/>
    <mergeCell ref="B57:V57"/>
    <mergeCell ref="B58:V5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E691-941B-4D5B-BA7C-4BEE69DE9D17}">
  <dimension ref="B2:Y85"/>
  <sheetViews>
    <sheetView topLeftCell="A49" zoomScale="75" zoomScaleNormal="75" workbookViewId="0">
      <selection activeCell="B1" sqref="B1"/>
    </sheetView>
  </sheetViews>
  <sheetFormatPr baseColWidth="10" defaultColWidth="11.453125" defaultRowHeight="14.5" x14ac:dyDescent="0.35"/>
  <cols>
    <col min="1" max="1" width="5.7265625" style="6" customWidth="1"/>
    <col min="2" max="2" width="20.81640625" style="6" customWidth="1"/>
    <col min="3" max="3" width="28.7265625" style="6" bestFit="1" customWidth="1"/>
    <col min="4" max="4" width="12.453125" style="6" bestFit="1" customWidth="1"/>
    <col min="5" max="5" width="17.453125" style="6" bestFit="1" customWidth="1"/>
    <col min="6" max="6" width="9.54296875" style="6" bestFit="1" customWidth="1"/>
    <col min="7" max="7" width="15.26953125" style="6" bestFit="1" customWidth="1"/>
    <col min="8" max="8" width="11" style="6" bestFit="1" customWidth="1"/>
    <col min="9" max="9" width="16.453125" style="6" bestFit="1" customWidth="1"/>
    <col min="10" max="10" width="11" style="6" bestFit="1" customWidth="1"/>
    <col min="11" max="11" width="16.453125" style="6" bestFit="1" customWidth="1"/>
    <col min="12" max="12" width="9.54296875" style="6" bestFit="1" customWidth="1"/>
    <col min="13" max="13" width="14.54296875" style="6" bestFit="1" customWidth="1"/>
    <col min="14" max="14" width="12.54296875" style="15" bestFit="1" customWidth="1"/>
    <col min="15" max="15" width="18.1796875" style="15" bestFit="1" customWidth="1"/>
    <col min="16" max="16" width="11.1796875" style="6" bestFit="1" customWidth="1"/>
    <col min="17" max="17" width="17.453125" style="6" bestFit="1" customWidth="1"/>
    <col min="18" max="18" width="8.7265625" style="6" bestFit="1" customWidth="1"/>
    <col min="19" max="19" width="14.26953125" style="6" bestFit="1" customWidth="1"/>
    <col min="20" max="20" width="11.453125" style="6" bestFit="1" customWidth="1"/>
    <col min="21" max="21" width="16.453125" style="6" customWidth="1"/>
    <col min="22" max="22" width="11.453125" style="6" bestFit="1" customWidth="1"/>
    <col min="23" max="23" width="16" style="6" bestFit="1" customWidth="1"/>
    <col min="24" max="24" width="12.54296875" style="15" bestFit="1" customWidth="1"/>
    <col min="25" max="25" width="18.1796875" style="15" bestFit="1" customWidth="1"/>
    <col min="26" max="16384" width="11.453125" style="6"/>
  </cols>
  <sheetData>
    <row r="2" spans="2:25" x14ac:dyDescent="0.35">
      <c r="B2" s="7" t="s">
        <v>5</v>
      </c>
    </row>
    <row r="3" spans="2:25" ht="15.5" x14ac:dyDescent="0.35">
      <c r="B3" s="7" t="s">
        <v>48</v>
      </c>
      <c r="C3" s="14"/>
    </row>
    <row r="4" spans="2:25" x14ac:dyDescent="0.35">
      <c r="B4" s="107" t="s">
        <v>2</v>
      </c>
      <c r="C4" s="107" t="s">
        <v>30</v>
      </c>
      <c r="D4" s="109" t="s">
        <v>6</v>
      </c>
      <c r="E4" s="109"/>
      <c r="F4" s="111" t="s">
        <v>7</v>
      </c>
      <c r="G4" s="117"/>
      <c r="H4" s="109" t="s">
        <v>8</v>
      </c>
      <c r="I4" s="109"/>
      <c r="J4" s="103" t="s">
        <v>9</v>
      </c>
      <c r="K4" s="104"/>
      <c r="L4" s="104"/>
      <c r="M4" s="104"/>
      <c r="N4" s="104"/>
      <c r="O4" s="105"/>
      <c r="P4" s="104" t="s">
        <v>10</v>
      </c>
      <c r="Q4" s="104"/>
      <c r="R4" s="103" t="s">
        <v>11</v>
      </c>
      <c r="S4" s="104"/>
      <c r="T4" s="104"/>
      <c r="U4" s="104"/>
      <c r="V4" s="104"/>
      <c r="W4" s="104"/>
      <c r="X4" s="104"/>
      <c r="Y4" s="105"/>
    </row>
    <row r="5" spans="2:25" x14ac:dyDescent="0.35">
      <c r="B5" s="107"/>
      <c r="C5" s="107"/>
      <c r="D5" s="110"/>
      <c r="E5" s="110"/>
      <c r="F5" s="111"/>
      <c r="G5" s="117"/>
      <c r="H5" s="110"/>
      <c r="I5" s="110"/>
      <c r="J5" s="118" t="s">
        <v>12</v>
      </c>
      <c r="K5" s="119"/>
      <c r="L5" s="119" t="s">
        <v>13</v>
      </c>
      <c r="M5" s="119"/>
      <c r="N5" s="120" t="s">
        <v>4</v>
      </c>
      <c r="O5" s="121"/>
      <c r="P5" s="119" t="s">
        <v>14</v>
      </c>
      <c r="Q5" s="119"/>
      <c r="R5" s="118" t="s">
        <v>15</v>
      </c>
      <c r="S5" s="119"/>
      <c r="T5" s="119" t="s">
        <v>16</v>
      </c>
      <c r="U5" s="119"/>
      <c r="V5" s="119" t="s">
        <v>17</v>
      </c>
      <c r="W5" s="119"/>
      <c r="X5" s="120" t="s">
        <v>4</v>
      </c>
      <c r="Y5" s="121"/>
    </row>
    <row r="6" spans="2:25" ht="30" customHeight="1" x14ac:dyDescent="0.35">
      <c r="B6" s="107"/>
      <c r="C6" s="107"/>
      <c r="D6" s="110"/>
      <c r="E6" s="110"/>
      <c r="F6" s="113"/>
      <c r="G6" s="114"/>
      <c r="H6" s="110"/>
      <c r="I6" s="110"/>
      <c r="J6" s="118"/>
      <c r="K6" s="119"/>
      <c r="L6" s="119"/>
      <c r="M6" s="119"/>
      <c r="N6" s="122"/>
      <c r="O6" s="123"/>
      <c r="P6" s="119"/>
      <c r="Q6" s="119"/>
      <c r="R6" s="118"/>
      <c r="S6" s="119"/>
      <c r="T6" s="119"/>
      <c r="U6" s="119"/>
      <c r="V6" s="119"/>
      <c r="W6" s="119"/>
      <c r="X6" s="122"/>
      <c r="Y6" s="123"/>
    </row>
    <row r="7" spans="2:25" x14ac:dyDescent="0.35">
      <c r="B7" s="108"/>
      <c r="C7" s="108"/>
      <c r="D7" s="18" t="s">
        <v>18</v>
      </c>
      <c r="E7" s="18" t="s">
        <v>19</v>
      </c>
      <c r="F7" s="19" t="s">
        <v>18</v>
      </c>
      <c r="G7" s="20" t="s">
        <v>19</v>
      </c>
      <c r="H7" s="18" t="s">
        <v>18</v>
      </c>
      <c r="I7" s="18" t="s">
        <v>19</v>
      </c>
      <c r="J7" s="19" t="s">
        <v>18</v>
      </c>
      <c r="K7" s="18" t="s">
        <v>19</v>
      </c>
      <c r="L7" s="18" t="s">
        <v>18</v>
      </c>
      <c r="M7" s="18" t="s">
        <v>19</v>
      </c>
      <c r="N7" s="21" t="s">
        <v>18</v>
      </c>
      <c r="O7" s="22" t="s">
        <v>19</v>
      </c>
      <c r="P7" s="18" t="s">
        <v>18</v>
      </c>
      <c r="Q7" s="18" t="s">
        <v>19</v>
      </c>
      <c r="R7" s="19" t="s">
        <v>18</v>
      </c>
      <c r="S7" s="18" t="s">
        <v>19</v>
      </c>
      <c r="T7" s="18" t="s">
        <v>18</v>
      </c>
      <c r="U7" s="18" t="s">
        <v>19</v>
      </c>
      <c r="V7" s="18" t="s">
        <v>18</v>
      </c>
      <c r="W7" s="18" t="s">
        <v>19</v>
      </c>
      <c r="X7" s="21" t="s">
        <v>18</v>
      </c>
      <c r="Y7" s="22" t="s">
        <v>19</v>
      </c>
    </row>
    <row r="8" spans="2:25" x14ac:dyDescent="0.35">
      <c r="B8" s="125" t="s">
        <v>20</v>
      </c>
      <c r="C8" s="6" t="s">
        <v>31</v>
      </c>
      <c r="D8" s="36">
        <v>33144</v>
      </c>
      <c r="E8" s="36">
        <v>26631061.766499929</v>
      </c>
      <c r="F8" s="62">
        <v>69</v>
      </c>
      <c r="G8" s="35">
        <v>53131.111921010684</v>
      </c>
      <c r="H8" s="36">
        <v>179</v>
      </c>
      <c r="I8" s="36">
        <v>278364.96048725664</v>
      </c>
      <c r="J8" s="62">
        <v>1067</v>
      </c>
      <c r="K8" s="37">
        <v>736448.3670477214</v>
      </c>
      <c r="L8" s="37">
        <v>0</v>
      </c>
      <c r="M8" s="37">
        <v>0</v>
      </c>
      <c r="N8" s="63">
        <v>1067</v>
      </c>
      <c r="O8" s="42">
        <v>736448.3670477214</v>
      </c>
      <c r="P8" s="36">
        <v>30786</v>
      </c>
      <c r="Q8" s="36">
        <v>24784074.939002506</v>
      </c>
      <c r="R8" s="62">
        <v>2</v>
      </c>
      <c r="S8" s="37">
        <v>1912.6922081788111</v>
      </c>
      <c r="T8" s="37">
        <v>184</v>
      </c>
      <c r="U8" s="37">
        <v>135028.94077192084</v>
      </c>
      <c r="V8" s="37">
        <v>857</v>
      </c>
      <c r="W8" s="37">
        <v>642100.75506133132</v>
      </c>
      <c r="X8" s="63">
        <v>1043</v>
      </c>
      <c r="Y8" s="42">
        <v>779042.38804143108</v>
      </c>
    </row>
    <row r="9" spans="2:25" x14ac:dyDescent="0.35">
      <c r="B9" s="128"/>
      <c r="C9" s="6" t="s">
        <v>1</v>
      </c>
      <c r="D9" s="36">
        <v>5701</v>
      </c>
      <c r="E9" s="36">
        <v>20705150.812163889</v>
      </c>
      <c r="F9" s="62">
        <v>10</v>
      </c>
      <c r="G9" s="35">
        <v>26429.928694834482</v>
      </c>
      <c r="H9" s="36">
        <v>74</v>
      </c>
      <c r="I9" s="36">
        <v>506411.3442818154</v>
      </c>
      <c r="J9" s="62">
        <v>203</v>
      </c>
      <c r="K9" s="37">
        <v>884150.66728614713</v>
      </c>
      <c r="L9" s="37">
        <v>0</v>
      </c>
      <c r="M9" s="37">
        <v>0</v>
      </c>
      <c r="N9" s="63">
        <v>203</v>
      </c>
      <c r="O9" s="42">
        <v>884150.66728614713</v>
      </c>
      <c r="P9" s="36">
        <v>5229</v>
      </c>
      <c r="Q9" s="36">
        <v>18229062.942388322</v>
      </c>
      <c r="R9" s="62">
        <v>1</v>
      </c>
      <c r="S9" s="37">
        <v>17388.110983443737</v>
      </c>
      <c r="T9" s="37">
        <v>27</v>
      </c>
      <c r="U9" s="37">
        <v>139661.3074190201</v>
      </c>
      <c r="V9" s="37">
        <v>157</v>
      </c>
      <c r="W9" s="37">
        <v>902046.51111030742</v>
      </c>
      <c r="X9" s="63">
        <v>185</v>
      </c>
      <c r="Y9" s="42">
        <v>1059095.9295127713</v>
      </c>
    </row>
    <row r="10" spans="2:25" x14ac:dyDescent="0.35">
      <c r="B10" s="128"/>
      <c r="C10" s="6" t="s">
        <v>32</v>
      </c>
      <c r="D10" s="36">
        <v>1835</v>
      </c>
      <c r="E10" s="36">
        <v>24249939.900428724</v>
      </c>
      <c r="F10" s="62">
        <v>1</v>
      </c>
      <c r="G10" s="35">
        <v>9041.8177113907441</v>
      </c>
      <c r="H10" s="36">
        <v>85</v>
      </c>
      <c r="I10" s="36">
        <v>1884516.5131412388</v>
      </c>
      <c r="J10" s="62">
        <v>176</v>
      </c>
      <c r="K10" s="37">
        <v>2660415.7566888588</v>
      </c>
      <c r="L10" s="37">
        <v>0</v>
      </c>
      <c r="M10" s="37">
        <v>0</v>
      </c>
      <c r="N10" s="63">
        <v>176</v>
      </c>
      <c r="O10" s="42">
        <v>2660415.7566888588</v>
      </c>
      <c r="P10" s="36">
        <v>1432</v>
      </c>
      <c r="Q10" s="36">
        <v>15932517.847852638</v>
      </c>
      <c r="R10" s="62">
        <v>0</v>
      </c>
      <c r="S10" s="37">
        <v>0</v>
      </c>
      <c r="T10" s="37">
        <v>16</v>
      </c>
      <c r="U10" s="37">
        <v>415471.52383840462</v>
      </c>
      <c r="V10" s="37">
        <v>125</v>
      </c>
      <c r="W10" s="37">
        <v>3347976.4411961907</v>
      </c>
      <c r="X10" s="63">
        <v>141</v>
      </c>
      <c r="Y10" s="42">
        <v>3763447.9650345957</v>
      </c>
    </row>
    <row r="11" spans="2:25" x14ac:dyDescent="0.35">
      <c r="B11" s="128"/>
      <c r="C11" s="6" t="s">
        <v>33</v>
      </c>
      <c r="D11" s="36">
        <v>212</v>
      </c>
      <c r="E11" s="36">
        <v>7222838.2717539184</v>
      </c>
      <c r="F11" s="62">
        <v>0</v>
      </c>
      <c r="G11" s="35">
        <v>0</v>
      </c>
      <c r="H11" s="36">
        <v>14</v>
      </c>
      <c r="I11" s="36">
        <v>612757.03105655732</v>
      </c>
      <c r="J11" s="62">
        <v>30</v>
      </c>
      <c r="K11" s="37">
        <v>1040643.6661371408</v>
      </c>
      <c r="L11" s="37">
        <v>0</v>
      </c>
      <c r="M11" s="37">
        <v>0</v>
      </c>
      <c r="N11" s="63">
        <v>30</v>
      </c>
      <c r="O11" s="42">
        <v>1040643.6661371408</v>
      </c>
      <c r="P11" s="36">
        <v>148</v>
      </c>
      <c r="Q11" s="36">
        <v>4295793.2212449331</v>
      </c>
      <c r="R11" s="62">
        <v>0</v>
      </c>
      <c r="S11" s="37">
        <v>0</v>
      </c>
      <c r="T11" s="37">
        <v>8</v>
      </c>
      <c r="U11" s="37">
        <v>553776.55860071618</v>
      </c>
      <c r="V11" s="37">
        <v>12</v>
      </c>
      <c r="W11" s="37">
        <v>719867.79471457074</v>
      </c>
      <c r="X11" s="63">
        <v>20</v>
      </c>
      <c r="Y11" s="42">
        <v>1273644.3533152868</v>
      </c>
    </row>
    <row r="12" spans="2:25" x14ac:dyDescent="0.35">
      <c r="B12" s="125" t="s">
        <v>21</v>
      </c>
      <c r="C12" s="16" t="s">
        <v>31</v>
      </c>
      <c r="D12" s="39">
        <v>154</v>
      </c>
      <c r="E12" s="39">
        <v>271196.5419915925</v>
      </c>
      <c r="F12" s="64">
        <v>0</v>
      </c>
      <c r="G12" s="38">
        <v>0</v>
      </c>
      <c r="H12" s="39">
        <v>8</v>
      </c>
      <c r="I12" s="39">
        <v>16727.362766072874</v>
      </c>
      <c r="J12" s="64">
        <v>2</v>
      </c>
      <c r="K12" s="39">
        <v>4520.908855695372</v>
      </c>
      <c r="L12" s="39">
        <v>0</v>
      </c>
      <c r="M12" s="39">
        <v>0</v>
      </c>
      <c r="N12" s="65">
        <v>2</v>
      </c>
      <c r="O12" s="43">
        <v>4520.908855695372</v>
      </c>
      <c r="P12" s="39">
        <v>113</v>
      </c>
      <c r="Q12" s="39">
        <v>179387.31599900959</v>
      </c>
      <c r="R12" s="64">
        <v>9</v>
      </c>
      <c r="S12" s="39">
        <v>24204.250488953683</v>
      </c>
      <c r="T12" s="39">
        <v>6</v>
      </c>
      <c r="U12" s="39">
        <v>14432.132116258301</v>
      </c>
      <c r="V12" s="39">
        <v>16</v>
      </c>
      <c r="W12" s="39">
        <v>31924.571765602701</v>
      </c>
      <c r="X12" s="65">
        <v>31</v>
      </c>
      <c r="Y12" s="43">
        <v>70560.954370814681</v>
      </c>
    </row>
    <row r="13" spans="2:25" x14ac:dyDescent="0.35">
      <c r="B13" s="126"/>
      <c r="C13" s="33" t="s">
        <v>1</v>
      </c>
      <c r="D13" s="37">
        <v>149</v>
      </c>
      <c r="E13" s="37">
        <v>563687.29499417148</v>
      </c>
      <c r="F13" s="62">
        <v>0</v>
      </c>
      <c r="G13" s="35">
        <v>0</v>
      </c>
      <c r="H13" s="37">
        <v>28</v>
      </c>
      <c r="I13" s="37">
        <v>108780.02231242401</v>
      </c>
      <c r="J13" s="62">
        <v>2</v>
      </c>
      <c r="K13" s="37">
        <v>3477.6221966887474</v>
      </c>
      <c r="L13" s="37">
        <v>0</v>
      </c>
      <c r="M13" s="37">
        <v>0</v>
      </c>
      <c r="N13" s="63">
        <v>2</v>
      </c>
      <c r="O13" s="42">
        <v>3477.6221966887474</v>
      </c>
      <c r="P13" s="37">
        <v>87</v>
      </c>
      <c r="Q13" s="37">
        <v>324496.4403059195</v>
      </c>
      <c r="R13" s="62">
        <v>7</v>
      </c>
      <c r="S13" s="37">
        <v>31994.124209536476</v>
      </c>
      <c r="T13" s="37">
        <v>11</v>
      </c>
      <c r="U13" s="37">
        <v>50425.521851986836</v>
      </c>
      <c r="V13" s="37">
        <v>14</v>
      </c>
      <c r="W13" s="37">
        <v>44513.56411761597</v>
      </c>
      <c r="X13" s="63">
        <v>32</v>
      </c>
      <c r="Y13" s="42">
        <v>126933.21017913928</v>
      </c>
    </row>
    <row r="14" spans="2:25" x14ac:dyDescent="0.35">
      <c r="B14" s="126"/>
      <c r="C14" s="33" t="s">
        <v>32</v>
      </c>
      <c r="D14" s="37">
        <v>109</v>
      </c>
      <c r="E14" s="37">
        <v>1505323.5440586912</v>
      </c>
      <c r="F14" s="62">
        <v>0</v>
      </c>
      <c r="G14" s="35">
        <v>0</v>
      </c>
      <c r="H14" s="37">
        <v>21</v>
      </c>
      <c r="I14" s="37">
        <v>175654.69715474863</v>
      </c>
      <c r="J14" s="62">
        <v>4</v>
      </c>
      <c r="K14" s="37">
        <v>11302.272139238428</v>
      </c>
      <c r="L14" s="37">
        <v>0</v>
      </c>
      <c r="M14" s="37">
        <v>0</v>
      </c>
      <c r="N14" s="63">
        <v>4</v>
      </c>
      <c r="O14" s="42">
        <v>11302.272139238428</v>
      </c>
      <c r="P14" s="37">
        <v>62</v>
      </c>
      <c r="Q14" s="37">
        <v>1028924.0793342997</v>
      </c>
      <c r="R14" s="62">
        <v>7</v>
      </c>
      <c r="S14" s="37">
        <v>103633.14146132467</v>
      </c>
      <c r="T14" s="37">
        <v>2</v>
      </c>
      <c r="U14" s="37">
        <v>27820.977573509979</v>
      </c>
      <c r="V14" s="37">
        <v>13</v>
      </c>
      <c r="W14" s="37">
        <v>157988.37639556979</v>
      </c>
      <c r="X14" s="63">
        <v>22</v>
      </c>
      <c r="Y14" s="42">
        <v>289442.49543040444</v>
      </c>
    </row>
    <row r="15" spans="2:25" x14ac:dyDescent="0.35">
      <c r="B15" s="127"/>
      <c r="C15" s="17" t="s">
        <v>33</v>
      </c>
      <c r="D15" s="41">
        <v>5</v>
      </c>
      <c r="E15" s="41">
        <v>153710.90109364263</v>
      </c>
      <c r="F15" s="66">
        <v>0</v>
      </c>
      <c r="G15" s="40">
        <v>0</v>
      </c>
      <c r="H15" s="41">
        <v>2</v>
      </c>
      <c r="I15" s="41">
        <v>135627.26567086115</v>
      </c>
      <c r="J15" s="66">
        <v>1</v>
      </c>
      <c r="K15" s="41">
        <v>6955.2443933774948</v>
      </c>
      <c r="L15" s="41">
        <v>0</v>
      </c>
      <c r="M15" s="41">
        <v>0</v>
      </c>
      <c r="N15" s="67">
        <v>1</v>
      </c>
      <c r="O15" s="44">
        <v>6955.2443933774948</v>
      </c>
      <c r="P15" s="41">
        <v>2</v>
      </c>
      <c r="Q15" s="41">
        <v>11128.391029403992</v>
      </c>
      <c r="R15" s="66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67">
        <v>0</v>
      </c>
      <c r="Y15" s="44">
        <v>0</v>
      </c>
    </row>
    <row r="16" spans="2:25" x14ac:dyDescent="0.35">
      <c r="B16" s="128" t="s">
        <v>85</v>
      </c>
      <c r="C16" s="6" t="s">
        <v>31</v>
      </c>
      <c r="D16" s="36">
        <v>226344</v>
      </c>
      <c r="E16" s="36">
        <v>71744936.713640079</v>
      </c>
      <c r="F16" s="62">
        <v>0</v>
      </c>
      <c r="G16" s="35">
        <v>0</v>
      </c>
      <c r="H16" s="36">
        <v>32346</v>
      </c>
      <c r="I16" s="36">
        <v>15679741.736022046</v>
      </c>
      <c r="J16" s="62">
        <v>11353</v>
      </c>
      <c r="K16" s="37">
        <v>3929162.3579739095</v>
      </c>
      <c r="L16" s="37">
        <v>8537</v>
      </c>
      <c r="M16" s="37">
        <v>4986731.2962349877</v>
      </c>
      <c r="N16" s="63">
        <v>19890</v>
      </c>
      <c r="O16" s="42">
        <v>8915893.6542088967</v>
      </c>
      <c r="P16" s="36">
        <v>132881</v>
      </c>
      <c r="Q16" s="36">
        <v>27457499.990193106</v>
      </c>
      <c r="R16" s="62">
        <v>0</v>
      </c>
      <c r="S16" s="37">
        <v>0</v>
      </c>
      <c r="T16" s="37">
        <v>28503</v>
      </c>
      <c r="U16" s="37">
        <v>11966307.97811741</v>
      </c>
      <c r="V16" s="37">
        <v>12724</v>
      </c>
      <c r="W16" s="37">
        <v>7725493.3550986117</v>
      </c>
      <c r="X16" s="63">
        <v>41227</v>
      </c>
      <c r="Y16" s="42">
        <v>19691801.333216023</v>
      </c>
    </row>
    <row r="17" spans="2:25" x14ac:dyDescent="0.35">
      <c r="B17" s="128"/>
      <c r="C17" s="6" t="s">
        <v>1</v>
      </c>
      <c r="D17" s="36">
        <v>4724</v>
      </c>
      <c r="E17" s="36">
        <v>18622063.440383818</v>
      </c>
      <c r="F17" s="62">
        <v>0</v>
      </c>
      <c r="G17" s="35">
        <v>0</v>
      </c>
      <c r="H17" s="36">
        <v>865</v>
      </c>
      <c r="I17" s="36">
        <v>5066744.7645093352</v>
      </c>
      <c r="J17" s="62">
        <v>384</v>
      </c>
      <c r="K17" s="37">
        <v>1059058.5497341705</v>
      </c>
      <c r="L17" s="37">
        <v>423</v>
      </c>
      <c r="M17" s="37">
        <v>1444733.9386018848</v>
      </c>
      <c r="N17" s="63">
        <v>807</v>
      </c>
      <c r="O17" s="42">
        <v>2503792.4883360551</v>
      </c>
      <c r="P17" s="36">
        <v>1977</v>
      </c>
      <c r="Q17" s="36">
        <v>6172977.0366346631</v>
      </c>
      <c r="R17" s="62">
        <v>0</v>
      </c>
      <c r="S17" s="37">
        <v>0</v>
      </c>
      <c r="T17" s="37">
        <v>480</v>
      </c>
      <c r="U17" s="37">
        <v>2202137.8005708866</v>
      </c>
      <c r="V17" s="37">
        <v>595</v>
      </c>
      <c r="W17" s="37">
        <v>2676411.3503328781</v>
      </c>
      <c r="X17" s="63">
        <v>1075</v>
      </c>
      <c r="Y17" s="42">
        <v>4878549.1509037651</v>
      </c>
    </row>
    <row r="18" spans="2:25" x14ac:dyDescent="0.35">
      <c r="B18" s="128"/>
      <c r="C18" s="6" t="s">
        <v>32</v>
      </c>
      <c r="D18" s="36">
        <v>1516</v>
      </c>
      <c r="E18" s="36">
        <v>27321633.35627405</v>
      </c>
      <c r="F18" s="62">
        <v>0</v>
      </c>
      <c r="G18" s="35">
        <v>0</v>
      </c>
      <c r="H18" s="36">
        <v>264</v>
      </c>
      <c r="I18" s="36">
        <v>5550902.6548167849</v>
      </c>
      <c r="J18" s="62">
        <v>169</v>
      </c>
      <c r="K18" s="37">
        <v>4421994.9364082003</v>
      </c>
      <c r="L18" s="37">
        <v>68</v>
      </c>
      <c r="M18" s="37">
        <v>369735.97175892571</v>
      </c>
      <c r="N18" s="63">
        <v>237</v>
      </c>
      <c r="O18" s="42">
        <v>4791730.9081671266</v>
      </c>
      <c r="P18" s="36">
        <v>765</v>
      </c>
      <c r="Q18" s="36">
        <v>12784438.493556662</v>
      </c>
      <c r="R18" s="62">
        <v>0</v>
      </c>
      <c r="S18" s="37">
        <v>0</v>
      </c>
      <c r="T18" s="37">
        <v>116</v>
      </c>
      <c r="U18" s="37">
        <v>2585232.5086384136</v>
      </c>
      <c r="V18" s="37">
        <v>134</v>
      </c>
      <c r="W18" s="37">
        <v>1609328.7910950615</v>
      </c>
      <c r="X18" s="63">
        <v>250</v>
      </c>
      <c r="Y18" s="42">
        <v>4194561.2997334749</v>
      </c>
    </row>
    <row r="19" spans="2:25" x14ac:dyDescent="0.35">
      <c r="B19" s="128"/>
      <c r="C19" s="6" t="s">
        <v>33</v>
      </c>
      <c r="D19" s="36">
        <v>204</v>
      </c>
      <c r="E19" s="36">
        <v>10023277.716022937</v>
      </c>
      <c r="F19" s="62">
        <v>0</v>
      </c>
      <c r="G19" s="35">
        <v>0</v>
      </c>
      <c r="H19" s="36">
        <v>8</v>
      </c>
      <c r="I19" s="36">
        <v>208918.1534660765</v>
      </c>
      <c r="J19" s="62">
        <v>61</v>
      </c>
      <c r="K19" s="37">
        <v>4711757.2417309098</v>
      </c>
      <c r="L19" s="37">
        <v>8</v>
      </c>
      <c r="M19" s="37">
        <v>464075.84756608179</v>
      </c>
      <c r="N19" s="63">
        <v>69</v>
      </c>
      <c r="O19" s="42">
        <v>5175833.0892969919</v>
      </c>
      <c r="P19" s="36">
        <v>99</v>
      </c>
      <c r="Q19" s="36">
        <v>4120325.9897312773</v>
      </c>
      <c r="R19" s="62">
        <v>0</v>
      </c>
      <c r="S19" s="37">
        <v>0</v>
      </c>
      <c r="T19" s="37">
        <v>2</v>
      </c>
      <c r="U19" s="37">
        <v>246911.17596490108</v>
      </c>
      <c r="V19" s="37">
        <v>26</v>
      </c>
      <c r="W19" s="37">
        <v>271289.30756368919</v>
      </c>
      <c r="X19" s="63">
        <v>28</v>
      </c>
      <c r="Y19" s="42">
        <v>518200.48352859024</v>
      </c>
    </row>
    <row r="20" spans="2:25" x14ac:dyDescent="0.35">
      <c r="B20" s="125" t="s">
        <v>22</v>
      </c>
      <c r="C20" s="16" t="s">
        <v>31</v>
      </c>
      <c r="D20" s="39">
        <v>8259</v>
      </c>
      <c r="E20" s="39">
        <v>7432613.1869694889</v>
      </c>
      <c r="F20" s="64">
        <v>1023</v>
      </c>
      <c r="G20" s="38">
        <v>1379052.5034358909</v>
      </c>
      <c r="H20" s="39">
        <v>22</v>
      </c>
      <c r="I20" s="39">
        <v>11958.531372325362</v>
      </c>
      <c r="J20" s="64">
        <v>76</v>
      </c>
      <c r="K20" s="39">
        <v>49280.010314627434</v>
      </c>
      <c r="L20" s="39">
        <v>6</v>
      </c>
      <c r="M20" s="39">
        <v>5406.4105792049322</v>
      </c>
      <c r="N20" s="65">
        <v>82</v>
      </c>
      <c r="O20" s="43">
        <v>54686.420893832372</v>
      </c>
      <c r="P20" s="39">
        <v>2842</v>
      </c>
      <c r="Q20" s="39">
        <v>2773248.6113159047</v>
      </c>
      <c r="R20" s="64">
        <v>529</v>
      </c>
      <c r="S20" s="39">
        <v>308682.74115223362</v>
      </c>
      <c r="T20" s="39">
        <v>96</v>
      </c>
      <c r="U20" s="39">
        <v>134056.60671709682</v>
      </c>
      <c r="V20" s="39">
        <v>3665</v>
      </c>
      <c r="W20" s="39">
        <v>2770927.7720822054</v>
      </c>
      <c r="X20" s="65">
        <v>4290</v>
      </c>
      <c r="Y20" s="43">
        <v>3213667.1199515359</v>
      </c>
    </row>
    <row r="21" spans="2:25" x14ac:dyDescent="0.35">
      <c r="B21" s="126"/>
      <c r="C21" s="33" t="s">
        <v>1</v>
      </c>
      <c r="D21" s="37">
        <v>1708</v>
      </c>
      <c r="E21" s="37">
        <v>11712714.867391311</v>
      </c>
      <c r="F21" s="62">
        <v>247</v>
      </c>
      <c r="G21" s="35">
        <v>2461298.5719492212</v>
      </c>
      <c r="H21" s="37">
        <v>2</v>
      </c>
      <c r="I21" s="37">
        <v>7670.4521743485029</v>
      </c>
      <c r="J21" s="62">
        <v>12</v>
      </c>
      <c r="K21" s="37">
        <v>48632.409595733378</v>
      </c>
      <c r="L21" s="37">
        <v>1</v>
      </c>
      <c r="M21" s="37">
        <v>1771.1559407524462</v>
      </c>
      <c r="N21" s="63">
        <v>13</v>
      </c>
      <c r="O21" s="42">
        <v>50403.565536485825</v>
      </c>
      <c r="P21" s="37">
        <v>1115</v>
      </c>
      <c r="Q21" s="37">
        <v>6406067.3501005732</v>
      </c>
      <c r="R21" s="62">
        <v>25</v>
      </c>
      <c r="S21" s="37">
        <v>212220.14096193813</v>
      </c>
      <c r="T21" s="37">
        <v>22</v>
      </c>
      <c r="U21" s="37">
        <v>218364.46489131736</v>
      </c>
      <c r="V21" s="37">
        <v>284</v>
      </c>
      <c r="W21" s="37">
        <v>2356690.3217774266</v>
      </c>
      <c r="X21" s="63">
        <v>331</v>
      </c>
      <c r="Y21" s="42">
        <v>2787274.927630682</v>
      </c>
    </row>
    <row r="22" spans="2:25" x14ac:dyDescent="0.35">
      <c r="B22" s="126"/>
      <c r="C22" s="33" t="s">
        <v>32</v>
      </c>
      <c r="D22" s="37">
        <v>851</v>
      </c>
      <c r="E22" s="37">
        <v>13757496.091430862</v>
      </c>
      <c r="F22" s="62">
        <v>82</v>
      </c>
      <c r="G22" s="35">
        <v>1709981.6103338241</v>
      </c>
      <c r="H22" s="37">
        <v>0</v>
      </c>
      <c r="I22" s="37">
        <v>0</v>
      </c>
      <c r="J22" s="62">
        <v>5</v>
      </c>
      <c r="K22" s="37">
        <v>43534.927463756227</v>
      </c>
      <c r="L22" s="37">
        <v>1</v>
      </c>
      <c r="M22" s="37">
        <v>15649.299885099363</v>
      </c>
      <c r="N22" s="63">
        <v>6</v>
      </c>
      <c r="O22" s="42">
        <v>59184.227348855587</v>
      </c>
      <c r="P22" s="37">
        <v>666</v>
      </c>
      <c r="Q22" s="37">
        <v>9604768.4870048221</v>
      </c>
      <c r="R22" s="62">
        <v>0</v>
      </c>
      <c r="S22" s="37">
        <v>0</v>
      </c>
      <c r="T22" s="37">
        <v>57</v>
      </c>
      <c r="U22" s="37">
        <v>1581728.2426044887</v>
      </c>
      <c r="V22" s="37">
        <v>40</v>
      </c>
      <c r="W22" s="37">
        <v>801833.52413887123</v>
      </c>
      <c r="X22" s="63">
        <v>97</v>
      </c>
      <c r="Y22" s="42">
        <v>2383561.7667433601</v>
      </c>
    </row>
    <row r="23" spans="2:25" x14ac:dyDescent="0.35">
      <c r="B23" s="127"/>
      <c r="C23" s="17" t="s">
        <v>33</v>
      </c>
      <c r="D23" s="41">
        <v>102</v>
      </c>
      <c r="E23" s="41">
        <v>3562662.8105168859</v>
      </c>
      <c r="F23" s="66">
        <v>12</v>
      </c>
      <c r="G23" s="40">
        <v>455568.5077662259</v>
      </c>
      <c r="H23" s="41">
        <v>0</v>
      </c>
      <c r="I23" s="41">
        <v>0</v>
      </c>
      <c r="J23" s="66">
        <v>1</v>
      </c>
      <c r="K23" s="41">
        <v>26082.166475165606</v>
      </c>
      <c r="L23" s="41">
        <v>0</v>
      </c>
      <c r="M23" s="41">
        <v>0</v>
      </c>
      <c r="N23" s="67">
        <v>1</v>
      </c>
      <c r="O23" s="44">
        <v>26082.166475165606</v>
      </c>
      <c r="P23" s="41">
        <v>77</v>
      </c>
      <c r="Q23" s="41">
        <v>2468950.6296582748</v>
      </c>
      <c r="R23" s="66">
        <v>0</v>
      </c>
      <c r="S23" s="41">
        <v>0</v>
      </c>
      <c r="T23" s="41">
        <v>9</v>
      </c>
      <c r="U23" s="41">
        <v>566852.41806026583</v>
      </c>
      <c r="V23" s="41">
        <v>3</v>
      </c>
      <c r="W23" s="41">
        <v>45209.088556953713</v>
      </c>
      <c r="X23" s="67">
        <v>12</v>
      </c>
      <c r="Y23" s="44">
        <v>612061.50661721954</v>
      </c>
    </row>
    <row r="24" spans="2:25" x14ac:dyDescent="0.35">
      <c r="B24" s="128" t="s">
        <v>23</v>
      </c>
      <c r="C24" s="6" t="s">
        <v>31</v>
      </c>
      <c r="D24" s="36">
        <v>25342</v>
      </c>
      <c r="E24" s="36">
        <v>18447832.844507165</v>
      </c>
      <c r="F24" s="62">
        <v>0</v>
      </c>
      <c r="G24" s="35">
        <v>0</v>
      </c>
      <c r="H24" s="36">
        <v>1797</v>
      </c>
      <c r="I24" s="36">
        <v>265263.62153315847</v>
      </c>
      <c r="J24" s="62">
        <v>5337</v>
      </c>
      <c r="K24" s="37">
        <v>3088263.7812603461</v>
      </c>
      <c r="L24" s="37">
        <v>0</v>
      </c>
      <c r="M24" s="37">
        <v>0</v>
      </c>
      <c r="N24" s="63">
        <v>5337</v>
      </c>
      <c r="O24" s="42">
        <v>3088263.7812603461</v>
      </c>
      <c r="P24" s="36">
        <v>16800</v>
      </c>
      <c r="Q24" s="36">
        <v>14954695.169478441</v>
      </c>
      <c r="R24" s="62">
        <v>0</v>
      </c>
      <c r="S24" s="37">
        <v>0</v>
      </c>
      <c r="T24" s="37">
        <v>345</v>
      </c>
      <c r="U24" s="37">
        <v>3477.6341597091041</v>
      </c>
      <c r="V24" s="37">
        <v>1063</v>
      </c>
      <c r="W24" s="37">
        <v>136132.6380755117</v>
      </c>
      <c r="X24" s="63">
        <v>1408</v>
      </c>
      <c r="Y24" s="42">
        <v>139610.27223522079</v>
      </c>
    </row>
    <row r="25" spans="2:25" x14ac:dyDescent="0.35">
      <c r="B25" s="128"/>
      <c r="C25" s="6" t="s">
        <v>1</v>
      </c>
      <c r="D25" s="36">
        <v>4518</v>
      </c>
      <c r="E25" s="36">
        <v>21853678.501930777</v>
      </c>
      <c r="F25" s="62">
        <v>0</v>
      </c>
      <c r="G25" s="35">
        <v>0</v>
      </c>
      <c r="H25" s="36">
        <v>119</v>
      </c>
      <c r="I25" s="36">
        <v>450637.2420647617</v>
      </c>
      <c r="J25" s="62">
        <v>933</v>
      </c>
      <c r="K25" s="37">
        <v>4078628.8436419331</v>
      </c>
      <c r="L25" s="37">
        <v>0</v>
      </c>
      <c r="M25" s="37">
        <v>0</v>
      </c>
      <c r="N25" s="63">
        <v>933</v>
      </c>
      <c r="O25" s="42">
        <v>4078628.8436419331</v>
      </c>
      <c r="P25" s="36">
        <v>3206</v>
      </c>
      <c r="Q25" s="36">
        <v>16702903.211375441</v>
      </c>
      <c r="R25" s="62">
        <v>0</v>
      </c>
      <c r="S25" s="37">
        <v>0</v>
      </c>
      <c r="T25" s="37">
        <v>120</v>
      </c>
      <c r="U25" s="37">
        <v>32898.310049493521</v>
      </c>
      <c r="V25" s="37">
        <v>140</v>
      </c>
      <c r="W25" s="37">
        <v>588610.89479914645</v>
      </c>
      <c r="X25" s="63">
        <v>260</v>
      </c>
      <c r="Y25" s="42">
        <v>621509.20484864002</v>
      </c>
    </row>
    <row r="26" spans="2:25" x14ac:dyDescent="0.35">
      <c r="B26" s="128"/>
      <c r="C26" s="6" t="s">
        <v>32</v>
      </c>
      <c r="D26" s="36">
        <v>1804</v>
      </c>
      <c r="E26" s="36">
        <v>33525677.944502715</v>
      </c>
      <c r="F26" s="62">
        <v>0</v>
      </c>
      <c r="G26" s="35">
        <v>0</v>
      </c>
      <c r="H26" s="36">
        <v>77</v>
      </c>
      <c r="I26" s="36">
        <v>2324487.8157680957</v>
      </c>
      <c r="J26" s="62">
        <v>227</v>
      </c>
      <c r="K26" s="37">
        <v>3327401.974211345</v>
      </c>
      <c r="L26" s="37">
        <v>0</v>
      </c>
      <c r="M26" s="37">
        <v>0</v>
      </c>
      <c r="N26" s="63">
        <v>227</v>
      </c>
      <c r="O26" s="42">
        <v>3327401.974211345</v>
      </c>
      <c r="P26" s="36">
        <v>1394</v>
      </c>
      <c r="Q26" s="36">
        <v>25518593.203926377</v>
      </c>
      <c r="R26" s="62">
        <v>0</v>
      </c>
      <c r="S26" s="37">
        <v>0</v>
      </c>
      <c r="T26" s="37">
        <v>18</v>
      </c>
      <c r="U26" s="37">
        <v>212830.47878511355</v>
      </c>
      <c r="V26" s="37">
        <v>88</v>
      </c>
      <c r="W26" s="37">
        <v>2142364.4718117858</v>
      </c>
      <c r="X26" s="63">
        <v>106</v>
      </c>
      <c r="Y26" s="42">
        <v>2355194.9505968993</v>
      </c>
    </row>
    <row r="27" spans="2:25" x14ac:dyDescent="0.35">
      <c r="B27" s="128"/>
      <c r="C27" s="6" t="s">
        <v>33</v>
      </c>
      <c r="D27" s="36">
        <v>210</v>
      </c>
      <c r="E27" s="36">
        <v>10670708.079072783</v>
      </c>
      <c r="F27" s="62">
        <v>0</v>
      </c>
      <c r="G27" s="35">
        <v>0</v>
      </c>
      <c r="H27" s="36">
        <v>10</v>
      </c>
      <c r="I27" s="36">
        <v>558054.03393741953</v>
      </c>
      <c r="J27" s="62">
        <v>13</v>
      </c>
      <c r="K27" s="37">
        <v>679239.00629727833</v>
      </c>
      <c r="L27" s="37">
        <v>0</v>
      </c>
      <c r="M27" s="37">
        <v>0</v>
      </c>
      <c r="N27" s="63">
        <v>13</v>
      </c>
      <c r="O27" s="42">
        <v>679239.00629727833</v>
      </c>
      <c r="P27" s="36">
        <v>165</v>
      </c>
      <c r="Q27" s="36">
        <v>7842771.5118058324</v>
      </c>
      <c r="R27" s="62">
        <v>0</v>
      </c>
      <c r="S27" s="37">
        <v>0</v>
      </c>
      <c r="T27" s="37">
        <v>9</v>
      </c>
      <c r="U27" s="37">
        <v>931446.32916111406</v>
      </c>
      <c r="V27" s="37">
        <v>13</v>
      </c>
      <c r="W27" s="37">
        <v>659197.19787113881</v>
      </c>
      <c r="X27" s="63">
        <v>22</v>
      </c>
      <c r="Y27" s="42">
        <v>1590643.5270322529</v>
      </c>
    </row>
    <row r="28" spans="2:25" x14ac:dyDescent="0.35">
      <c r="B28" s="125" t="s">
        <v>24</v>
      </c>
      <c r="C28" s="16" t="s">
        <v>31</v>
      </c>
      <c r="D28" s="39">
        <v>333</v>
      </c>
      <c r="E28" s="39">
        <v>290915.24812138849</v>
      </c>
      <c r="F28" s="64">
        <v>3</v>
      </c>
      <c r="G28" s="38">
        <v>2156.1257619470234</v>
      </c>
      <c r="H28" s="39">
        <v>41</v>
      </c>
      <c r="I28" s="39">
        <v>37916.619139163311</v>
      </c>
      <c r="J28" s="64">
        <v>47</v>
      </c>
      <c r="K28" s="39">
        <v>34587.43632473758</v>
      </c>
      <c r="L28" s="39">
        <v>0</v>
      </c>
      <c r="M28" s="39">
        <v>0</v>
      </c>
      <c r="N28" s="65">
        <v>47</v>
      </c>
      <c r="O28" s="43">
        <v>34587.43632473758</v>
      </c>
      <c r="P28" s="39">
        <v>213</v>
      </c>
      <c r="Q28" s="39">
        <v>189530.82703420034</v>
      </c>
      <c r="R28" s="64">
        <v>0</v>
      </c>
      <c r="S28" s="39">
        <v>0</v>
      </c>
      <c r="T28" s="39">
        <v>0</v>
      </c>
      <c r="U28" s="39">
        <v>0</v>
      </c>
      <c r="V28" s="39">
        <v>29</v>
      </c>
      <c r="W28" s="39">
        <v>26724.239861340247</v>
      </c>
      <c r="X28" s="65">
        <v>29</v>
      </c>
      <c r="Y28" s="43">
        <v>26724.239861340247</v>
      </c>
    </row>
    <row r="29" spans="2:25" x14ac:dyDescent="0.35">
      <c r="B29" s="126"/>
      <c r="C29" s="33" t="s">
        <v>1</v>
      </c>
      <c r="D29" s="37">
        <v>173</v>
      </c>
      <c r="E29" s="37">
        <v>698382.83612609585</v>
      </c>
      <c r="F29" s="62">
        <v>2</v>
      </c>
      <c r="G29" s="35">
        <v>16344.824324437113</v>
      </c>
      <c r="H29" s="37">
        <v>17</v>
      </c>
      <c r="I29" s="37">
        <v>86636.19342256448</v>
      </c>
      <c r="J29" s="62">
        <v>19</v>
      </c>
      <c r="K29" s="37">
        <v>83462.932720529934</v>
      </c>
      <c r="L29" s="37">
        <v>0</v>
      </c>
      <c r="M29" s="37">
        <v>0</v>
      </c>
      <c r="N29" s="63">
        <v>19</v>
      </c>
      <c r="O29" s="42">
        <v>83462.932720529934</v>
      </c>
      <c r="P29" s="37">
        <v>126</v>
      </c>
      <c r="Q29" s="37">
        <v>472120.11150647816</v>
      </c>
      <c r="R29" s="62">
        <v>0</v>
      </c>
      <c r="S29" s="37">
        <v>0</v>
      </c>
      <c r="T29" s="37">
        <v>0</v>
      </c>
      <c r="U29" s="37">
        <v>0</v>
      </c>
      <c r="V29" s="37">
        <v>9</v>
      </c>
      <c r="W29" s="37">
        <v>39818.77415208616</v>
      </c>
      <c r="X29" s="63">
        <v>9</v>
      </c>
      <c r="Y29" s="42">
        <v>39818.77415208616</v>
      </c>
    </row>
    <row r="30" spans="2:25" x14ac:dyDescent="0.35">
      <c r="B30" s="126"/>
      <c r="C30" s="33" t="s">
        <v>32</v>
      </c>
      <c r="D30" s="37">
        <v>150</v>
      </c>
      <c r="E30" s="37">
        <v>1691286.0455540686</v>
      </c>
      <c r="F30" s="62">
        <v>1</v>
      </c>
      <c r="G30" s="35">
        <v>5216.4332950331209</v>
      </c>
      <c r="H30" s="37">
        <v>9</v>
      </c>
      <c r="I30" s="37">
        <v>133888.45457251678</v>
      </c>
      <c r="J30" s="62">
        <v>34</v>
      </c>
      <c r="K30" s="37">
        <v>395544.74865137815</v>
      </c>
      <c r="L30" s="37">
        <v>0</v>
      </c>
      <c r="M30" s="37">
        <v>0</v>
      </c>
      <c r="N30" s="63">
        <v>34</v>
      </c>
      <c r="O30" s="42">
        <v>395544.74865137815</v>
      </c>
      <c r="P30" s="37">
        <v>99</v>
      </c>
      <c r="Q30" s="37">
        <v>1127772.1448026241</v>
      </c>
      <c r="R30" s="62">
        <v>0</v>
      </c>
      <c r="S30" s="37">
        <v>0</v>
      </c>
      <c r="T30" s="37">
        <v>0</v>
      </c>
      <c r="U30" s="37">
        <v>0</v>
      </c>
      <c r="V30" s="37">
        <v>7</v>
      </c>
      <c r="W30" s="37">
        <v>28864.264232516602</v>
      </c>
      <c r="X30" s="63">
        <v>7</v>
      </c>
      <c r="Y30" s="42">
        <v>28864.264232516602</v>
      </c>
    </row>
    <row r="31" spans="2:25" x14ac:dyDescent="0.35">
      <c r="B31" s="127"/>
      <c r="C31" s="17" t="s">
        <v>33</v>
      </c>
      <c r="D31" s="41">
        <v>28</v>
      </c>
      <c r="E31" s="41">
        <v>656986.33433581598</v>
      </c>
      <c r="F31" s="66">
        <v>0</v>
      </c>
      <c r="G31" s="40">
        <v>0</v>
      </c>
      <c r="H31" s="41">
        <v>4</v>
      </c>
      <c r="I31" s="41">
        <v>84088.90471593391</v>
      </c>
      <c r="J31" s="66">
        <v>8</v>
      </c>
      <c r="K31" s="41">
        <v>158927.33438867575</v>
      </c>
      <c r="L31" s="41">
        <v>0</v>
      </c>
      <c r="M31" s="41">
        <v>0</v>
      </c>
      <c r="N31" s="67">
        <v>8</v>
      </c>
      <c r="O31" s="44">
        <v>158927.33438867575</v>
      </c>
      <c r="P31" s="41">
        <v>15</v>
      </c>
      <c r="Q31" s="41">
        <v>408753.66193617316</v>
      </c>
      <c r="R31" s="66">
        <v>0</v>
      </c>
      <c r="S31" s="41">
        <v>0</v>
      </c>
      <c r="T31" s="41">
        <v>0</v>
      </c>
      <c r="U31" s="41">
        <v>0</v>
      </c>
      <c r="V31" s="41">
        <v>1</v>
      </c>
      <c r="W31" s="41">
        <v>5216.4332950331209</v>
      </c>
      <c r="X31" s="67">
        <v>1</v>
      </c>
      <c r="Y31" s="44">
        <v>5216.4332950331209</v>
      </c>
    </row>
    <row r="32" spans="2:25" x14ac:dyDescent="0.35">
      <c r="B32" s="128" t="s">
        <v>25</v>
      </c>
      <c r="C32" s="6" t="s">
        <v>31</v>
      </c>
      <c r="D32" s="36">
        <v>48598</v>
      </c>
      <c r="E32" s="36">
        <v>29742378.564458422</v>
      </c>
      <c r="F32" s="62">
        <v>0</v>
      </c>
      <c r="G32" s="35">
        <v>0</v>
      </c>
      <c r="H32" s="36">
        <v>0</v>
      </c>
      <c r="I32" s="36">
        <v>0</v>
      </c>
      <c r="J32" s="62">
        <v>9839</v>
      </c>
      <c r="K32" s="37">
        <v>5570512.7136998838</v>
      </c>
      <c r="L32" s="37">
        <v>728</v>
      </c>
      <c r="M32" s="37">
        <v>517639.27372642519</v>
      </c>
      <c r="N32" s="63">
        <v>10567</v>
      </c>
      <c r="O32" s="42">
        <v>6088151.9874263098</v>
      </c>
      <c r="P32" s="36">
        <v>29822</v>
      </c>
      <c r="Q32" s="36">
        <v>20752999.934620705</v>
      </c>
      <c r="R32" s="62">
        <v>0</v>
      </c>
      <c r="S32" s="37">
        <v>0</v>
      </c>
      <c r="T32" s="37">
        <v>1979</v>
      </c>
      <c r="U32" s="37">
        <v>0</v>
      </c>
      <c r="V32" s="37">
        <v>6230</v>
      </c>
      <c r="W32" s="37">
        <v>2901226.6424114113</v>
      </c>
      <c r="X32" s="63">
        <v>8209</v>
      </c>
      <c r="Y32" s="42">
        <v>2901226.6424114113</v>
      </c>
    </row>
    <row r="33" spans="2:25" x14ac:dyDescent="0.35">
      <c r="B33" s="128"/>
      <c r="C33" s="6" t="s">
        <v>1</v>
      </c>
      <c r="D33" s="36">
        <v>8066</v>
      </c>
      <c r="E33" s="36">
        <v>31288875.965179265</v>
      </c>
      <c r="F33" s="62">
        <v>0</v>
      </c>
      <c r="G33" s="35">
        <v>0</v>
      </c>
      <c r="H33" s="36">
        <v>0</v>
      </c>
      <c r="I33" s="36">
        <v>0</v>
      </c>
      <c r="J33" s="62">
        <v>1254</v>
      </c>
      <c r="K33" s="37">
        <v>5572674.061946189</v>
      </c>
      <c r="L33" s="37">
        <v>193</v>
      </c>
      <c r="M33" s="37">
        <v>831716.08831491123</v>
      </c>
      <c r="N33" s="63">
        <v>1447</v>
      </c>
      <c r="O33" s="42">
        <v>6404390.1502611004</v>
      </c>
      <c r="P33" s="36">
        <v>5177</v>
      </c>
      <c r="Q33" s="36">
        <v>21774617.380807977</v>
      </c>
      <c r="R33" s="62">
        <v>0</v>
      </c>
      <c r="S33" s="37">
        <v>0</v>
      </c>
      <c r="T33" s="37">
        <v>599</v>
      </c>
      <c r="U33" s="37">
        <v>0</v>
      </c>
      <c r="V33" s="37">
        <v>843</v>
      </c>
      <c r="W33" s="37">
        <v>3109868.4341101879</v>
      </c>
      <c r="X33" s="63">
        <v>1442</v>
      </c>
      <c r="Y33" s="42">
        <v>3109868.4341101879</v>
      </c>
    </row>
    <row r="34" spans="2:25" x14ac:dyDescent="0.35">
      <c r="B34" s="128"/>
      <c r="C34" s="6" t="s">
        <v>32</v>
      </c>
      <c r="D34" s="36">
        <v>2310</v>
      </c>
      <c r="E34" s="36">
        <v>28393088.203279536</v>
      </c>
      <c r="F34" s="62">
        <v>0</v>
      </c>
      <c r="G34" s="35">
        <v>0</v>
      </c>
      <c r="H34" s="36">
        <v>0</v>
      </c>
      <c r="I34" s="36">
        <v>0</v>
      </c>
      <c r="J34" s="62">
        <v>173</v>
      </c>
      <c r="K34" s="37">
        <v>1889035.0224376186</v>
      </c>
      <c r="L34" s="37">
        <v>40</v>
      </c>
      <c r="M34" s="37">
        <v>618213.31595449604</v>
      </c>
      <c r="N34" s="63">
        <v>213</v>
      </c>
      <c r="O34" s="42">
        <v>2507248.3383921147</v>
      </c>
      <c r="P34" s="36">
        <v>1680</v>
      </c>
      <c r="Q34" s="36">
        <v>22235934.655931015</v>
      </c>
      <c r="R34" s="62">
        <v>0</v>
      </c>
      <c r="S34" s="37">
        <v>0</v>
      </c>
      <c r="T34" s="37">
        <v>223</v>
      </c>
      <c r="U34" s="37">
        <v>0</v>
      </c>
      <c r="V34" s="37">
        <v>194</v>
      </c>
      <c r="W34" s="37">
        <v>3649905.2089564074</v>
      </c>
      <c r="X34" s="63">
        <v>417</v>
      </c>
      <c r="Y34" s="42">
        <v>3649905.2089564074</v>
      </c>
    </row>
    <row r="35" spans="2:25" x14ac:dyDescent="0.35">
      <c r="B35" s="128"/>
      <c r="C35" s="6" t="s">
        <v>33</v>
      </c>
      <c r="D35" s="36">
        <v>365</v>
      </c>
      <c r="E35" s="36">
        <v>5689965.0920457048</v>
      </c>
      <c r="F35" s="62">
        <v>0</v>
      </c>
      <c r="G35" s="35">
        <v>0</v>
      </c>
      <c r="H35" s="36">
        <v>0</v>
      </c>
      <c r="I35" s="36">
        <v>0</v>
      </c>
      <c r="J35" s="62">
        <v>2</v>
      </c>
      <c r="K35" s="37">
        <v>120508.19884209092</v>
      </c>
      <c r="L35" s="37">
        <v>1</v>
      </c>
      <c r="M35" s="37">
        <v>69552.44393377495</v>
      </c>
      <c r="N35" s="63">
        <v>3</v>
      </c>
      <c r="O35" s="42">
        <v>190060.64277586585</v>
      </c>
      <c r="P35" s="36">
        <v>152</v>
      </c>
      <c r="Q35" s="36">
        <v>4356017.1138656968</v>
      </c>
      <c r="R35" s="62">
        <v>0</v>
      </c>
      <c r="S35" s="37">
        <v>0</v>
      </c>
      <c r="T35" s="37">
        <v>191</v>
      </c>
      <c r="U35" s="37">
        <v>0</v>
      </c>
      <c r="V35" s="37">
        <v>19</v>
      </c>
      <c r="W35" s="37">
        <v>1143887.3354041416</v>
      </c>
      <c r="X35" s="63">
        <v>210</v>
      </c>
      <c r="Y35" s="42">
        <v>1143887.3354041416</v>
      </c>
    </row>
    <row r="36" spans="2:25" x14ac:dyDescent="0.35">
      <c r="B36" s="125" t="s">
        <v>26</v>
      </c>
      <c r="C36" s="16" t="s">
        <v>31</v>
      </c>
      <c r="D36" s="39">
        <v>11070</v>
      </c>
      <c r="E36" s="39">
        <v>9451865.9090434872</v>
      </c>
      <c r="F36" s="64">
        <v>0</v>
      </c>
      <c r="G36" s="38">
        <v>0</v>
      </c>
      <c r="H36" s="39">
        <v>86</v>
      </c>
      <c r="I36" s="39">
        <v>72871.939657690702</v>
      </c>
      <c r="J36" s="64">
        <v>1531</v>
      </c>
      <c r="K36" s="39">
        <v>1003739.2012180025</v>
      </c>
      <c r="L36" s="39">
        <v>0</v>
      </c>
      <c r="M36" s="39">
        <v>0</v>
      </c>
      <c r="N36" s="65">
        <v>1531</v>
      </c>
      <c r="O36" s="43">
        <v>1003739.2012180025</v>
      </c>
      <c r="P36" s="39">
        <v>6616</v>
      </c>
      <c r="Q36" s="39">
        <v>5382716.8871595059</v>
      </c>
      <c r="R36" s="64">
        <v>0</v>
      </c>
      <c r="S36" s="39">
        <v>0</v>
      </c>
      <c r="T36" s="39">
        <v>512</v>
      </c>
      <c r="U36" s="39">
        <v>520561.3614264928</v>
      </c>
      <c r="V36" s="39">
        <v>2325</v>
      </c>
      <c r="W36" s="39">
        <v>2471976.5195817952</v>
      </c>
      <c r="X36" s="65">
        <v>2837</v>
      </c>
      <c r="Y36" s="43">
        <v>2992537.8810082879</v>
      </c>
    </row>
    <row r="37" spans="2:25" x14ac:dyDescent="0.35">
      <c r="B37" s="126"/>
      <c r="C37" s="33" t="s">
        <v>1</v>
      </c>
      <c r="D37" s="37">
        <v>2888</v>
      </c>
      <c r="E37" s="37">
        <v>10815010.210298769</v>
      </c>
      <c r="F37" s="62">
        <v>0</v>
      </c>
      <c r="G37" s="35">
        <v>0</v>
      </c>
      <c r="H37" s="37">
        <v>37</v>
      </c>
      <c r="I37" s="37">
        <v>142280.68719901179</v>
      </c>
      <c r="J37" s="62">
        <v>356</v>
      </c>
      <c r="K37" s="37">
        <v>1277202.1583514402</v>
      </c>
      <c r="L37" s="37">
        <v>0</v>
      </c>
      <c r="M37" s="37">
        <v>0</v>
      </c>
      <c r="N37" s="63">
        <v>356</v>
      </c>
      <c r="O37" s="42">
        <v>1277202.1583514402</v>
      </c>
      <c r="P37" s="37">
        <v>2055</v>
      </c>
      <c r="Q37" s="37">
        <v>7405892.7153900089</v>
      </c>
      <c r="R37" s="62">
        <v>0</v>
      </c>
      <c r="S37" s="37">
        <v>0</v>
      </c>
      <c r="T37" s="37">
        <v>78</v>
      </c>
      <c r="U37" s="37">
        <v>367436.24889063853</v>
      </c>
      <c r="V37" s="37">
        <v>362</v>
      </c>
      <c r="W37" s="37">
        <v>1622198.4004676708</v>
      </c>
      <c r="X37" s="63">
        <v>440</v>
      </c>
      <c r="Y37" s="42">
        <v>1989634.6493583093</v>
      </c>
    </row>
    <row r="38" spans="2:25" x14ac:dyDescent="0.35">
      <c r="B38" s="126"/>
      <c r="C38" s="33" t="s">
        <v>32</v>
      </c>
      <c r="D38" s="37">
        <v>1299</v>
      </c>
      <c r="E38" s="37">
        <v>16709738.962722672</v>
      </c>
      <c r="F38" s="62">
        <v>0</v>
      </c>
      <c r="G38" s="35">
        <v>0</v>
      </c>
      <c r="H38" s="37">
        <v>14</v>
      </c>
      <c r="I38" s="37">
        <v>112441.8079740486</v>
      </c>
      <c r="J38" s="62">
        <v>162</v>
      </c>
      <c r="K38" s="37">
        <v>2140530.4160835855</v>
      </c>
      <c r="L38" s="37">
        <v>0</v>
      </c>
      <c r="M38" s="37">
        <v>0</v>
      </c>
      <c r="N38" s="63">
        <v>162</v>
      </c>
      <c r="O38" s="42">
        <v>2140530.4160835855</v>
      </c>
      <c r="P38" s="37">
        <v>960</v>
      </c>
      <c r="Q38" s="37">
        <v>11405932.067954129</v>
      </c>
      <c r="R38" s="62">
        <v>0</v>
      </c>
      <c r="S38" s="37">
        <v>0</v>
      </c>
      <c r="T38" s="37">
        <v>10</v>
      </c>
      <c r="U38" s="37">
        <v>155716.74781118458</v>
      </c>
      <c r="V38" s="37">
        <v>153</v>
      </c>
      <c r="W38" s="37">
        <v>2895117.9228997249</v>
      </c>
      <c r="X38" s="63">
        <v>163</v>
      </c>
      <c r="Y38" s="42">
        <v>3050834.6707109096</v>
      </c>
    </row>
    <row r="39" spans="2:25" x14ac:dyDescent="0.35">
      <c r="B39" s="127"/>
      <c r="C39" s="17" t="s">
        <v>33</v>
      </c>
      <c r="D39" s="41">
        <v>96</v>
      </c>
      <c r="E39" s="41">
        <v>4121043.4014205392</v>
      </c>
      <c r="F39" s="66">
        <v>0</v>
      </c>
      <c r="G39" s="40">
        <v>0</v>
      </c>
      <c r="H39" s="41">
        <v>0</v>
      </c>
      <c r="I39" s="41">
        <v>0</v>
      </c>
      <c r="J39" s="66">
        <v>10</v>
      </c>
      <c r="K39" s="41">
        <v>195656.96456442086</v>
      </c>
      <c r="L39" s="41">
        <v>0</v>
      </c>
      <c r="M39" s="41">
        <v>0</v>
      </c>
      <c r="N39" s="67">
        <v>10</v>
      </c>
      <c r="O39" s="44">
        <v>195656.96456442086</v>
      </c>
      <c r="P39" s="41">
        <v>64</v>
      </c>
      <c r="Q39" s="41">
        <v>2750562.9818245554</v>
      </c>
      <c r="R39" s="66">
        <v>0</v>
      </c>
      <c r="S39" s="41">
        <v>0</v>
      </c>
      <c r="T39" s="41">
        <v>0</v>
      </c>
      <c r="U39" s="41">
        <v>0</v>
      </c>
      <c r="V39" s="41">
        <v>22</v>
      </c>
      <c r="W39" s="41">
        <v>1174823.4550315631</v>
      </c>
      <c r="X39" s="67">
        <v>22</v>
      </c>
      <c r="Y39" s="44">
        <v>1174823.4550315631</v>
      </c>
    </row>
    <row r="40" spans="2:25" x14ac:dyDescent="0.35">
      <c r="B40" s="128" t="s">
        <v>27</v>
      </c>
      <c r="C40" s="6" t="s">
        <v>31</v>
      </c>
      <c r="D40" s="36">
        <v>594</v>
      </c>
      <c r="E40" s="36">
        <v>842841.96220659302</v>
      </c>
      <c r="F40" s="62">
        <v>3</v>
      </c>
      <c r="G40" s="35">
        <v>7204.9113762759398</v>
      </c>
      <c r="H40" s="36">
        <v>19</v>
      </c>
      <c r="I40" s="36">
        <v>36893.01429163618</v>
      </c>
      <c r="J40" s="62">
        <v>40</v>
      </c>
      <c r="K40" s="37">
        <v>21498.404327831271</v>
      </c>
      <c r="L40" s="37">
        <v>46</v>
      </c>
      <c r="M40" s="37">
        <v>55100.647846239022</v>
      </c>
      <c r="N40" s="63">
        <v>86</v>
      </c>
      <c r="O40" s="42">
        <v>76599.052174070297</v>
      </c>
      <c r="P40" s="36">
        <v>118</v>
      </c>
      <c r="Q40" s="36">
        <v>86500.949842950591</v>
      </c>
      <c r="R40" s="62">
        <v>38</v>
      </c>
      <c r="S40" s="37">
        <v>98944.932408934983</v>
      </c>
      <c r="T40" s="37">
        <v>21</v>
      </c>
      <c r="U40" s="37">
        <v>48001.563504163409</v>
      </c>
      <c r="V40" s="37">
        <v>309</v>
      </c>
      <c r="W40" s="37">
        <v>488697.53860856162</v>
      </c>
      <c r="X40" s="63">
        <v>368</v>
      </c>
      <c r="Y40" s="42">
        <v>635644.03452166007</v>
      </c>
    </row>
    <row r="41" spans="2:25" x14ac:dyDescent="0.35">
      <c r="B41" s="128"/>
      <c r="C41" s="6" t="s">
        <v>1</v>
      </c>
      <c r="D41" s="36">
        <v>465</v>
      </c>
      <c r="E41" s="36">
        <v>1646395.0997521151</v>
      </c>
      <c r="F41" s="62">
        <v>2</v>
      </c>
      <c r="G41" s="35">
        <v>3200.9027907222603</v>
      </c>
      <c r="H41" s="36">
        <v>6</v>
      </c>
      <c r="I41" s="36">
        <v>9916.4657064719941</v>
      </c>
      <c r="J41" s="62">
        <v>15</v>
      </c>
      <c r="K41" s="37">
        <v>41380.51975150303</v>
      </c>
      <c r="L41" s="37">
        <v>57</v>
      </c>
      <c r="M41" s="37">
        <v>222120.71383064258</v>
      </c>
      <c r="N41" s="63">
        <v>72</v>
      </c>
      <c r="O41" s="42">
        <v>263501.23358214559</v>
      </c>
      <c r="P41" s="36">
        <v>160</v>
      </c>
      <c r="Q41" s="36">
        <v>488034.33442484302</v>
      </c>
      <c r="R41" s="62">
        <v>25</v>
      </c>
      <c r="S41" s="37">
        <v>105662.62912411217</v>
      </c>
      <c r="T41" s="37">
        <v>14</v>
      </c>
      <c r="U41" s="37">
        <v>74363.62386316531</v>
      </c>
      <c r="V41" s="37">
        <v>186</v>
      </c>
      <c r="W41" s="37">
        <v>701715.91026065475</v>
      </c>
      <c r="X41" s="63">
        <v>225</v>
      </c>
      <c r="Y41" s="42">
        <v>881742.16324793221</v>
      </c>
    </row>
    <row r="42" spans="2:25" x14ac:dyDescent="0.35">
      <c r="B42" s="128"/>
      <c r="C42" s="6" t="s">
        <v>32</v>
      </c>
      <c r="D42" s="36">
        <v>341</v>
      </c>
      <c r="E42" s="36">
        <v>3550701.077402133</v>
      </c>
      <c r="F42" s="62">
        <v>0</v>
      </c>
      <c r="G42" s="35">
        <v>0</v>
      </c>
      <c r="H42" s="36">
        <v>4</v>
      </c>
      <c r="I42" s="36">
        <v>47064.563655787737</v>
      </c>
      <c r="J42" s="62">
        <v>10</v>
      </c>
      <c r="K42" s="37">
        <v>305134.53424901445</v>
      </c>
      <c r="L42" s="37">
        <v>35</v>
      </c>
      <c r="M42" s="37">
        <v>414606.79450869549</v>
      </c>
      <c r="N42" s="63">
        <v>45</v>
      </c>
      <c r="O42" s="42">
        <v>719741.32875770994</v>
      </c>
      <c r="P42" s="36">
        <v>148</v>
      </c>
      <c r="Q42" s="36">
        <v>1055599.0707097966</v>
      </c>
      <c r="R42" s="62">
        <v>33</v>
      </c>
      <c r="S42" s="37">
        <v>350541.47123589128</v>
      </c>
      <c r="T42" s="37">
        <v>10</v>
      </c>
      <c r="U42" s="37">
        <v>138751.61059116796</v>
      </c>
      <c r="V42" s="37">
        <v>101</v>
      </c>
      <c r="W42" s="37">
        <v>1239003.0324517793</v>
      </c>
      <c r="X42" s="63">
        <v>144</v>
      </c>
      <c r="Y42" s="42">
        <v>1728296.1142788385</v>
      </c>
    </row>
    <row r="43" spans="2:25" x14ac:dyDescent="0.35">
      <c r="B43" s="128"/>
      <c r="C43" s="6" t="s">
        <v>33</v>
      </c>
      <c r="D43" s="36">
        <v>37</v>
      </c>
      <c r="E43" s="36">
        <v>903843.29131902044</v>
      </c>
      <c r="F43" s="62">
        <v>0</v>
      </c>
      <c r="G43" s="35">
        <v>0</v>
      </c>
      <c r="H43" s="36">
        <v>0</v>
      </c>
      <c r="I43" s="36">
        <v>0</v>
      </c>
      <c r="J43" s="62">
        <v>0</v>
      </c>
      <c r="K43" s="37">
        <v>0</v>
      </c>
      <c r="L43" s="37">
        <v>3</v>
      </c>
      <c r="M43" s="37">
        <v>33443.683733909042</v>
      </c>
      <c r="N43" s="63">
        <v>3</v>
      </c>
      <c r="O43" s="42">
        <v>33443.683733909042</v>
      </c>
      <c r="P43" s="36">
        <v>16</v>
      </c>
      <c r="Q43" s="36">
        <v>250245.06848829155</v>
      </c>
      <c r="R43" s="62">
        <v>9</v>
      </c>
      <c r="S43" s="37">
        <v>394220.63888788427</v>
      </c>
      <c r="T43" s="37">
        <v>0</v>
      </c>
      <c r="U43" s="37">
        <v>0</v>
      </c>
      <c r="V43" s="37">
        <v>9</v>
      </c>
      <c r="W43" s="37">
        <v>225933.90020893555</v>
      </c>
      <c r="X43" s="63">
        <v>18</v>
      </c>
      <c r="Y43" s="42">
        <v>620154.53909681982</v>
      </c>
    </row>
    <row r="44" spans="2:25" x14ac:dyDescent="0.35">
      <c r="B44" s="125" t="s">
        <v>28</v>
      </c>
      <c r="C44" s="16" t="s">
        <v>31</v>
      </c>
      <c r="D44" s="39">
        <v>70</v>
      </c>
      <c r="E44" s="39">
        <v>736699.48614654422</v>
      </c>
      <c r="F44" s="64">
        <v>2</v>
      </c>
      <c r="G44" s="38">
        <v>41731.466360264967</v>
      </c>
      <c r="H44" s="39">
        <v>3</v>
      </c>
      <c r="I44" s="39">
        <v>26082.166475165606</v>
      </c>
      <c r="J44" s="64">
        <v>11</v>
      </c>
      <c r="K44" s="39">
        <v>71499.912363920652</v>
      </c>
      <c r="L44" s="39">
        <v>2</v>
      </c>
      <c r="M44" s="39">
        <v>12171.677688410617</v>
      </c>
      <c r="N44" s="65">
        <v>13</v>
      </c>
      <c r="O44" s="43">
        <v>83671.590052331259</v>
      </c>
      <c r="P44" s="39">
        <v>40</v>
      </c>
      <c r="Q44" s="39">
        <v>399578.79039953707</v>
      </c>
      <c r="R44" s="64">
        <v>1</v>
      </c>
      <c r="S44" s="39">
        <v>17388.110983443737</v>
      </c>
      <c r="T44" s="39">
        <v>0</v>
      </c>
      <c r="U44" s="39">
        <v>0</v>
      </c>
      <c r="V44" s="39">
        <v>11</v>
      </c>
      <c r="W44" s="39">
        <v>168247.36187580161</v>
      </c>
      <c r="X44" s="65">
        <v>12</v>
      </c>
      <c r="Y44" s="43">
        <v>185635.47285924535</v>
      </c>
    </row>
    <row r="45" spans="2:25" x14ac:dyDescent="0.35">
      <c r="B45" s="126"/>
      <c r="C45" s="33" t="s">
        <v>1</v>
      </c>
      <c r="D45" s="36">
        <v>18</v>
      </c>
      <c r="E45" s="36">
        <v>114900.63737859622</v>
      </c>
      <c r="F45" s="62">
        <v>0</v>
      </c>
      <c r="G45" s="35">
        <v>0</v>
      </c>
      <c r="H45" s="36">
        <v>0</v>
      </c>
      <c r="I45" s="36">
        <v>0</v>
      </c>
      <c r="J45" s="62">
        <v>1</v>
      </c>
      <c r="K45" s="36">
        <v>13910.48878675499</v>
      </c>
      <c r="L45" s="36">
        <v>1</v>
      </c>
      <c r="M45" s="36">
        <v>5911.9577343708706</v>
      </c>
      <c r="N45" s="68">
        <v>2</v>
      </c>
      <c r="O45" s="42">
        <v>19822.446521125861</v>
      </c>
      <c r="P45" s="36">
        <v>14</v>
      </c>
      <c r="Q45" s="36">
        <v>86731.897585417362</v>
      </c>
      <c r="R45" s="62">
        <v>0</v>
      </c>
      <c r="S45" s="36">
        <v>0</v>
      </c>
      <c r="T45" s="36">
        <v>0</v>
      </c>
      <c r="U45" s="36">
        <v>0</v>
      </c>
      <c r="V45" s="36">
        <v>2</v>
      </c>
      <c r="W45" s="36">
        <v>8346.2932720529934</v>
      </c>
      <c r="X45" s="68">
        <v>2</v>
      </c>
      <c r="Y45" s="42">
        <v>8346.2932720529934</v>
      </c>
    </row>
    <row r="46" spans="2:25" x14ac:dyDescent="0.35">
      <c r="B46" s="126"/>
      <c r="C46" s="33" t="s">
        <v>32</v>
      </c>
      <c r="D46" s="36">
        <v>74</v>
      </c>
      <c r="E46" s="36">
        <v>661095.97959053086</v>
      </c>
      <c r="F46" s="62">
        <v>0</v>
      </c>
      <c r="G46" s="35">
        <v>0</v>
      </c>
      <c r="H46" s="36">
        <v>1</v>
      </c>
      <c r="I46" s="36">
        <v>52164.332950331212</v>
      </c>
      <c r="J46" s="62">
        <v>5</v>
      </c>
      <c r="K46" s="36">
        <v>48373.724755940479</v>
      </c>
      <c r="L46" s="36">
        <v>2</v>
      </c>
      <c r="M46" s="36">
        <v>13041.083237582803</v>
      </c>
      <c r="N46" s="68">
        <v>7</v>
      </c>
      <c r="O46" s="42">
        <v>61414.807993523282</v>
      </c>
      <c r="P46" s="36">
        <v>54</v>
      </c>
      <c r="Q46" s="36">
        <v>455185.96932459017</v>
      </c>
      <c r="R46" s="62">
        <v>2</v>
      </c>
      <c r="S46" s="36">
        <v>20865.733180132484</v>
      </c>
      <c r="T46" s="36">
        <v>0</v>
      </c>
      <c r="U46" s="36">
        <v>0</v>
      </c>
      <c r="V46" s="36">
        <v>10</v>
      </c>
      <c r="W46" s="36">
        <v>71465.136141953757</v>
      </c>
      <c r="X46" s="68">
        <v>12</v>
      </c>
      <c r="Y46" s="42">
        <v>92330.869322086248</v>
      </c>
    </row>
    <row r="47" spans="2:25" x14ac:dyDescent="0.35">
      <c r="B47" s="127"/>
      <c r="C47" s="17" t="s">
        <v>33</v>
      </c>
      <c r="D47" s="41">
        <v>16</v>
      </c>
      <c r="E47" s="41">
        <v>350618.98197478865</v>
      </c>
      <c r="F47" s="66">
        <v>0</v>
      </c>
      <c r="G47" s="40">
        <v>0</v>
      </c>
      <c r="H47" s="41">
        <v>1</v>
      </c>
      <c r="I47" s="41">
        <v>13910.48878675499</v>
      </c>
      <c r="J47" s="66">
        <v>2</v>
      </c>
      <c r="K47" s="41">
        <v>68926.471938370974</v>
      </c>
      <c r="L47" s="41">
        <v>0</v>
      </c>
      <c r="M47" s="41">
        <v>0</v>
      </c>
      <c r="N47" s="67">
        <v>2</v>
      </c>
      <c r="O47" s="44">
        <v>68926.471938370974</v>
      </c>
      <c r="P47" s="41">
        <v>9</v>
      </c>
      <c r="Q47" s="41">
        <v>118389.42274253634</v>
      </c>
      <c r="R47" s="66">
        <v>1</v>
      </c>
      <c r="S47" s="41">
        <v>9041.8177113907441</v>
      </c>
      <c r="T47" s="41">
        <v>0</v>
      </c>
      <c r="U47" s="41">
        <v>0</v>
      </c>
      <c r="V47" s="41">
        <v>3</v>
      </c>
      <c r="W47" s="41">
        <v>140350.7807957356</v>
      </c>
      <c r="X47" s="67">
        <v>4</v>
      </c>
      <c r="Y47" s="44">
        <v>149392.59850712636</v>
      </c>
    </row>
    <row r="48" spans="2:25" x14ac:dyDescent="0.35">
      <c r="B48" s="128" t="s">
        <v>0</v>
      </c>
      <c r="C48" s="6" t="s">
        <v>31</v>
      </c>
      <c r="D48" s="36">
        <v>290</v>
      </c>
      <c r="E48" s="36">
        <v>99418.372695379774</v>
      </c>
      <c r="F48" s="62">
        <v>11</v>
      </c>
      <c r="G48" s="35">
        <v>4500.0431225152388</v>
      </c>
      <c r="H48" s="36">
        <v>0</v>
      </c>
      <c r="I48" s="36">
        <v>0</v>
      </c>
      <c r="J48" s="62">
        <v>14</v>
      </c>
      <c r="K48" s="37">
        <v>3171.5914433801377</v>
      </c>
      <c r="L48" s="37">
        <v>18</v>
      </c>
      <c r="M48" s="37">
        <v>16056.181682111946</v>
      </c>
      <c r="N48" s="63">
        <v>32</v>
      </c>
      <c r="O48" s="42">
        <v>19227.773125492084</v>
      </c>
      <c r="P48" s="36">
        <v>228</v>
      </c>
      <c r="Q48" s="36">
        <v>59025.790880839973</v>
      </c>
      <c r="R48" s="62">
        <v>2</v>
      </c>
      <c r="S48" s="37">
        <v>782.46499425496813</v>
      </c>
      <c r="T48" s="37">
        <v>9</v>
      </c>
      <c r="U48" s="37">
        <v>12039.528044936444</v>
      </c>
      <c r="V48" s="37">
        <v>8</v>
      </c>
      <c r="W48" s="37">
        <v>3842.7725273410661</v>
      </c>
      <c r="X48" s="63">
        <v>19</v>
      </c>
      <c r="Y48" s="42">
        <v>16664.765566532478</v>
      </c>
    </row>
    <row r="49" spans="2:25" x14ac:dyDescent="0.35">
      <c r="B49" s="128"/>
      <c r="C49" s="6" t="s">
        <v>1</v>
      </c>
      <c r="D49" s="36">
        <v>11</v>
      </c>
      <c r="E49" s="36">
        <v>36807.308396927452</v>
      </c>
      <c r="F49" s="62">
        <v>0</v>
      </c>
      <c r="G49" s="35">
        <v>0</v>
      </c>
      <c r="H49" s="36">
        <v>0</v>
      </c>
      <c r="I49" s="36">
        <v>0</v>
      </c>
      <c r="J49" s="62">
        <v>0</v>
      </c>
      <c r="K49" s="37">
        <v>0</v>
      </c>
      <c r="L49" s="37">
        <v>4</v>
      </c>
      <c r="M49" s="37">
        <v>12867.202127748365</v>
      </c>
      <c r="N49" s="63">
        <v>4</v>
      </c>
      <c r="O49" s="42">
        <v>12867.202127748365</v>
      </c>
      <c r="P49" s="36">
        <v>4</v>
      </c>
      <c r="Q49" s="36">
        <v>9334.0930430863482</v>
      </c>
      <c r="R49" s="62">
        <v>0</v>
      </c>
      <c r="S49" s="37">
        <v>0</v>
      </c>
      <c r="T49" s="37">
        <v>3</v>
      </c>
      <c r="U49" s="37">
        <v>14606.013226092738</v>
      </c>
      <c r="V49" s="37">
        <v>0</v>
      </c>
      <c r="W49" s="37">
        <v>0</v>
      </c>
      <c r="X49" s="63">
        <v>3</v>
      </c>
      <c r="Y49" s="42">
        <v>14606.013226092738</v>
      </c>
    </row>
    <row r="50" spans="2:25" x14ac:dyDescent="0.35">
      <c r="B50" s="60"/>
      <c r="C50" s="33" t="s">
        <v>32</v>
      </c>
      <c r="D50" s="36">
        <v>0</v>
      </c>
      <c r="E50" s="36">
        <v>0</v>
      </c>
      <c r="F50" s="62">
        <v>0</v>
      </c>
      <c r="G50" s="35">
        <v>0</v>
      </c>
      <c r="H50" s="36">
        <v>0</v>
      </c>
      <c r="I50" s="36">
        <v>0</v>
      </c>
      <c r="J50" s="62">
        <v>0</v>
      </c>
      <c r="K50" s="37">
        <v>0</v>
      </c>
      <c r="L50" s="37">
        <v>0</v>
      </c>
      <c r="M50" s="37">
        <v>0</v>
      </c>
      <c r="N50" s="63">
        <v>0</v>
      </c>
      <c r="O50" s="42">
        <v>0</v>
      </c>
      <c r="P50" s="36">
        <v>0</v>
      </c>
      <c r="Q50" s="36">
        <v>0</v>
      </c>
      <c r="R50" s="62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63">
        <v>0</v>
      </c>
      <c r="Y50" s="42">
        <v>0</v>
      </c>
    </row>
    <row r="51" spans="2:25" x14ac:dyDescent="0.35">
      <c r="B51" s="61"/>
      <c r="C51" s="17" t="s">
        <v>33</v>
      </c>
      <c r="D51" s="41">
        <v>0</v>
      </c>
      <c r="E51" s="41">
        <v>0</v>
      </c>
      <c r="F51" s="66">
        <v>0</v>
      </c>
      <c r="G51" s="40">
        <v>0</v>
      </c>
      <c r="H51" s="41">
        <v>0</v>
      </c>
      <c r="I51" s="41">
        <v>0</v>
      </c>
      <c r="J51" s="66">
        <v>0</v>
      </c>
      <c r="K51" s="41">
        <v>0</v>
      </c>
      <c r="L51" s="41">
        <v>0</v>
      </c>
      <c r="M51" s="41">
        <v>0</v>
      </c>
      <c r="N51" s="67">
        <v>0</v>
      </c>
      <c r="O51" s="44">
        <v>0</v>
      </c>
      <c r="P51" s="41">
        <v>0</v>
      </c>
      <c r="Q51" s="41">
        <v>0</v>
      </c>
      <c r="R51" s="66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67">
        <v>0</v>
      </c>
      <c r="Y51" s="44">
        <v>0</v>
      </c>
    </row>
    <row r="52" spans="2:25" x14ac:dyDescent="0.35">
      <c r="C52" s="7" t="s">
        <v>4</v>
      </c>
      <c r="D52" s="69">
        <v>394183</v>
      </c>
      <c r="E52" s="69">
        <v>478471063.55507582</v>
      </c>
      <c r="F52" s="70">
        <v>1468</v>
      </c>
      <c r="G52" s="71">
        <v>6174858.7588435942</v>
      </c>
      <c r="H52" s="69">
        <v>36163</v>
      </c>
      <c r="I52" s="69">
        <v>34699373.841082394</v>
      </c>
      <c r="J52" s="70">
        <v>33589</v>
      </c>
      <c r="K52" s="72">
        <v>49827227.546697535</v>
      </c>
      <c r="L52" s="72">
        <v>10174</v>
      </c>
      <c r="M52" s="72">
        <v>10110544.984886253</v>
      </c>
      <c r="N52" s="73">
        <v>43763</v>
      </c>
      <c r="O52" s="74">
        <v>59937772.531583749</v>
      </c>
      <c r="P52" s="69">
        <v>247616</v>
      </c>
      <c r="Q52" s="69">
        <v>302864100.73221344</v>
      </c>
      <c r="R52" s="70">
        <v>691</v>
      </c>
      <c r="S52" s="72">
        <v>1697482.999991654</v>
      </c>
      <c r="T52" s="72">
        <v>33680</v>
      </c>
      <c r="U52" s="72">
        <v>23350337.607249867</v>
      </c>
      <c r="V52" s="72">
        <v>30802</v>
      </c>
      <c r="W52" s="72">
        <v>49747137.084111169</v>
      </c>
      <c r="X52" s="73">
        <v>65173</v>
      </c>
      <c r="Y52" s="74">
        <v>74794957.69135268</v>
      </c>
    </row>
    <row r="53" spans="2:25" s="15" customFormat="1" x14ac:dyDescent="0.35">
      <c r="C53" s="24" t="s">
        <v>49</v>
      </c>
      <c r="D53" s="75"/>
      <c r="E53" s="76">
        <v>17157.248823962789</v>
      </c>
      <c r="F53" s="77"/>
      <c r="G53" s="78">
        <v>221.42109784265071</v>
      </c>
      <c r="H53" s="75"/>
      <c r="I53" s="76">
        <v>1244.2670756381635</v>
      </c>
      <c r="J53" s="77"/>
      <c r="K53" s="76">
        <v>1786.7290340923555</v>
      </c>
      <c r="L53" s="79"/>
      <c r="M53" s="76">
        <v>362.54885460089037</v>
      </c>
      <c r="N53" s="79"/>
      <c r="O53" s="78">
        <v>2149.2778886932447</v>
      </c>
      <c r="P53" s="75"/>
      <c r="Q53" s="76">
        <v>10860.24867940667</v>
      </c>
      <c r="R53" s="77"/>
      <c r="S53" s="76">
        <v>60.869173548153796</v>
      </c>
      <c r="T53" s="79"/>
      <c r="U53" s="76">
        <v>837.30779762192753</v>
      </c>
      <c r="V53" s="79"/>
      <c r="W53" s="76">
        <v>1783.8571112119819</v>
      </c>
      <c r="X53" s="79"/>
      <c r="Y53" s="78">
        <v>2682.0340823820625</v>
      </c>
    </row>
    <row r="55" spans="2:25" x14ac:dyDescent="0.35">
      <c r="B55" s="6" t="s">
        <v>29</v>
      </c>
    </row>
    <row r="57" spans="2:25" x14ac:dyDescent="0.35">
      <c r="B57" s="6" t="s">
        <v>34</v>
      </c>
    </row>
    <row r="58" spans="2:25" x14ac:dyDescent="0.35">
      <c r="B58" s="6" t="s">
        <v>54</v>
      </c>
    </row>
    <row r="59" spans="2:25" x14ac:dyDescent="0.35">
      <c r="B59" s="6" t="s">
        <v>51</v>
      </c>
    </row>
    <row r="60" spans="2:25" x14ac:dyDescent="0.35">
      <c r="B60" s="6" t="s">
        <v>52</v>
      </c>
    </row>
    <row r="61" spans="2:25" x14ac:dyDescent="0.35">
      <c r="B61" s="6" t="s">
        <v>53</v>
      </c>
    </row>
    <row r="62" spans="2:25" ht="15" customHeight="1" x14ac:dyDescent="0.35">
      <c r="B62" s="98" t="s">
        <v>86</v>
      </c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</row>
    <row r="63" spans="2:25" ht="15" customHeight="1" x14ac:dyDescent="0.35"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</row>
    <row r="64" spans="2:25" x14ac:dyDescent="0.35"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</row>
    <row r="65" spans="2:22" x14ac:dyDescent="0.35">
      <c r="B65" s="99" t="s">
        <v>35</v>
      </c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</row>
    <row r="66" spans="2:22" x14ac:dyDescent="0.35">
      <c r="B66" s="100" t="s">
        <v>36</v>
      </c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</row>
    <row r="67" spans="2:22" x14ac:dyDescent="0.35">
      <c r="B67" s="101" t="s">
        <v>37</v>
      </c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</row>
    <row r="68" spans="2:22" x14ac:dyDescent="0.35"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</row>
    <row r="69" spans="2:22" x14ac:dyDescent="0.35"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</row>
    <row r="70" spans="2:22" x14ac:dyDescent="0.35">
      <c r="B70" s="101" t="s">
        <v>38</v>
      </c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</row>
    <row r="71" spans="2:22" x14ac:dyDescent="0.35"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</row>
    <row r="72" spans="2:22" x14ac:dyDescent="0.35">
      <c r="B72" s="97" t="s">
        <v>39</v>
      </c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</row>
    <row r="73" spans="2:22" x14ac:dyDescent="0.35">
      <c r="B73" s="102" t="s">
        <v>40</v>
      </c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</row>
    <row r="74" spans="2:22" x14ac:dyDescent="0.35"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</row>
    <row r="75" spans="2:22" x14ac:dyDescent="0.35">
      <c r="B75" s="97" t="s">
        <v>41</v>
      </c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</row>
    <row r="76" spans="2:22" x14ac:dyDescent="0.35">
      <c r="B76" s="97" t="s">
        <v>42</v>
      </c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</row>
    <row r="77" spans="2:22" x14ac:dyDescent="0.35">
      <c r="B77" s="97" t="s">
        <v>43</v>
      </c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</row>
    <row r="78" spans="2:22" x14ac:dyDescent="0.35">
      <c r="B78" s="97" t="s">
        <v>44</v>
      </c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</row>
    <row r="80" spans="2:22" x14ac:dyDescent="0.35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80"/>
      <c r="O80" s="80"/>
      <c r="P80" s="17"/>
      <c r="Q80" s="17"/>
      <c r="R80" s="17"/>
      <c r="S80" s="17"/>
      <c r="T80" s="17"/>
      <c r="U80" s="17"/>
      <c r="V80" s="17"/>
    </row>
    <row r="81" spans="2:2" x14ac:dyDescent="0.35">
      <c r="B81" s="33" t="s">
        <v>45</v>
      </c>
    </row>
    <row r="82" spans="2:2" x14ac:dyDescent="0.35">
      <c r="B82" s="23" t="str">
        <f>Indice!B15</f>
        <v>Información al: 16/10/2020</v>
      </c>
    </row>
    <row r="83" spans="2:2" x14ac:dyDescent="0.35">
      <c r="B83" s="6" t="s">
        <v>29</v>
      </c>
    </row>
    <row r="85" spans="2:2" x14ac:dyDescent="0.35">
      <c r="B85" s="6" t="str">
        <f>+Indice!B16</f>
        <v>Actualización: 20/10/2020</v>
      </c>
    </row>
  </sheetData>
  <mergeCells count="38">
    <mergeCell ref="P4:Q4"/>
    <mergeCell ref="R4:Y4"/>
    <mergeCell ref="J5:K6"/>
    <mergeCell ref="L5:M6"/>
    <mergeCell ref="N5:O6"/>
    <mergeCell ref="P5:Q6"/>
    <mergeCell ref="R5:S6"/>
    <mergeCell ref="T5:U6"/>
    <mergeCell ref="V5:W6"/>
    <mergeCell ref="X5:Y6"/>
    <mergeCell ref="J4:O4"/>
    <mergeCell ref="C4:C7"/>
    <mergeCell ref="D4:E6"/>
    <mergeCell ref="F4:G6"/>
    <mergeCell ref="H4:I6"/>
    <mergeCell ref="B24:B27"/>
    <mergeCell ref="B8:B11"/>
    <mergeCell ref="B12:B15"/>
    <mergeCell ref="B16:B19"/>
    <mergeCell ref="B20:B23"/>
    <mergeCell ref="B4:B7"/>
    <mergeCell ref="B28:B31"/>
    <mergeCell ref="B32:B35"/>
    <mergeCell ref="B36:B39"/>
    <mergeCell ref="B40:B43"/>
    <mergeCell ref="B48:B49"/>
    <mergeCell ref="B44:B47"/>
    <mergeCell ref="B75:V75"/>
    <mergeCell ref="B76:V76"/>
    <mergeCell ref="B77:V77"/>
    <mergeCell ref="B62:Y63"/>
    <mergeCell ref="B78:V78"/>
    <mergeCell ref="B65:V65"/>
    <mergeCell ref="B66:V66"/>
    <mergeCell ref="B67:V69"/>
    <mergeCell ref="B70:V71"/>
    <mergeCell ref="B72:V72"/>
    <mergeCell ref="B73:V7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Derechos de Garantía</vt:lpstr>
      <vt:lpstr>Solicitudes y Curses</vt:lpstr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Yanez Oyarzun</dc:creator>
  <cp:lastModifiedBy>Representante del Personal y AFUSBIF en Bienestar</cp:lastModifiedBy>
  <dcterms:created xsi:type="dcterms:W3CDTF">2020-05-27T13:45:00Z</dcterms:created>
  <dcterms:modified xsi:type="dcterms:W3CDTF">2020-10-20T14:42:11Z</dcterms:modified>
</cp:coreProperties>
</file>