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Publicación solicitudes\"/>
    </mc:Choice>
  </mc:AlternateContent>
  <xr:revisionPtr revIDLastSave="0" documentId="8_{14C9CF45-55DA-44C4-A959-D46370B26F32}" xr6:coauthVersionLast="45" xr6:coauthVersionMax="45" xr10:uidLastSave="{00000000-0000-0000-0000-000000000000}"/>
  <bookViews>
    <workbookView xWindow="-110" yWindow="-110" windowWidth="19420" windowHeight="10420" xr2:uid="{755ADB1F-B54E-46D1-AA38-F7982CE23987}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6" l="1"/>
  <c r="C34" i="6" s="1"/>
  <c r="D33" i="6"/>
  <c r="D34" i="6" s="1"/>
  <c r="D20" i="6"/>
  <c r="D21" i="6" s="1"/>
  <c r="C20" i="6"/>
  <c r="C21" i="6" s="1"/>
  <c r="C39" i="6" l="1"/>
  <c r="D39" i="6"/>
  <c r="C40" i="6"/>
  <c r="D40" i="6"/>
  <c r="C41" i="6"/>
  <c r="D41" i="6"/>
  <c r="C42" i="6"/>
  <c r="D42" i="6"/>
  <c r="D38" i="6"/>
  <c r="C38" i="6"/>
  <c r="E30" i="6"/>
  <c r="E39" i="6" s="1"/>
  <c r="E31" i="6"/>
  <c r="E40" i="6" s="1"/>
  <c r="E32" i="6"/>
  <c r="E41" i="6" s="1"/>
  <c r="E33" i="6"/>
  <c r="E42" i="6" s="1"/>
  <c r="E29" i="6"/>
  <c r="E38" i="6" s="1"/>
  <c r="E10" i="6"/>
  <c r="E11" i="6"/>
  <c r="E12" i="6"/>
  <c r="E13" i="6"/>
  <c r="E14" i="6"/>
  <c r="E15" i="6"/>
  <c r="E16" i="6"/>
  <c r="E17" i="6"/>
  <c r="E18" i="6"/>
  <c r="E19" i="6"/>
  <c r="E20" i="6"/>
  <c r="E9" i="6"/>
  <c r="B82" i="4" l="1"/>
  <c r="B67" i="3"/>
  <c r="B51" i="6"/>
  <c r="B22" i="6"/>
  <c r="B85" i="4" l="1"/>
  <c r="B70" i="3"/>
  <c r="B53" i="6" l="1"/>
  <c r="B50" i="6"/>
</calcChain>
</file>

<file path=xl/sharedStrings.xml><?xml version="1.0" encoding="utf-8"?>
<sst xmlns="http://schemas.openxmlformats.org/spreadsheetml/2006/main" count="292" uniqueCount="93">
  <si>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</si>
  <si>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</si>
  <si>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</si>
  <si>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</si>
  <si>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</si>
  <si>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</si>
  <si>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</si>
  <si>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</si>
  <si>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</si>
  <si>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</si>
  <si>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</si>
  <si>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</si>
  <si>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</si>
  <si>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</si>
  <si>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</si>
  <si>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</si>
  <si>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</si>
  <si>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</si>
  <si>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</si>
  <si>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</si>
  <si>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</si>
  <si>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</si>
  <si>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</si>
  <si>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</si>
  <si>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</si>
  <si>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</si>
  <si>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</si>
  <si>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</si>
  <si>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</si>
  <si>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</si>
  <si>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</si>
  <si>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</si>
  <si>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</si>
  <si>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</si>
  <si>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</si>
  <si>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</si>
  <si>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</si>
  <si>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</si>
  <si>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</si>
  <si>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</si>
  <si>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</si>
  <si>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</si>
  <si>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</si>
  <si>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</si>
  <si>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</si>
  <si>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</si>
  <si>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</si>
  <si>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</si>
  <si>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</si>
  <si>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</si>
  <si>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</si>
  <si>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</si>
  <si>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</si>
  <si>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</si>
  <si>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</si>
  <si>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BALANCE DE ACTIVIDADES ASOCIADO AL PROGRAMA DE GARANTIAS FOGAPE COVID 19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</si>
  <si>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</si>
  <si>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</si>
  <si>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</si>
  <si>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</si>
  <si>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</si>
  <si>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</si>
  <si>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</si>
  <si>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>DERECHOS DE GARANTIA ASOCIADOS AL PROGRAMA FOGAPE COVID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</si>
  <si>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</si>
  <si>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</si>
  <si>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</si>
  <si>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</si>
  <si>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</si>
  <si>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</si>
  <si>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</si>
  <si>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</si>
  <si>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</si>
  <si>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</si>
  <si>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</si>
  <si>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</si>
  <si>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</si>
  <si>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</si>
  <si>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</si>
  <si>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</si>
  <si>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</si>
  <si>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</si>
  <si>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</si>
  <si>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</si>
  <si>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</si>
  <si>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</si>
  <si>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5) Segun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</si>
  <si>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SOLICITUDES Y CURSES DE CREDITO ASOCIADOS AL PROGRAMA FOGAPE COVID</t>
  </si>
  <si>
    <t>Fuente: Fogape</t>
  </si>
  <si>
    <t>SOLICITUDES Y CURSES DE CREDITO ASOCIADOS AL PROGRAMA FOGAPE COVID (*)</t>
  </si>
  <si>
    <t>Banco del Estado</t>
  </si>
  <si>
    <t>Información al: 2/10/2020</t>
  </si>
  <si>
    <t>Actualización: 6/10/2020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</si>
</sst>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1"/>
      <color theme="0" tint="-0.14999847407452621"/>
      <name val="Calibri"/>
      <family val="2"/>
      <scheme val="minor"/>
    </font>
    <font>
      <b/>
      <sz val="12"/>
      <name val="Calibri"/>
      <family val="2"/>
    </font>
    <font>
      <b/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34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3" fontId="9" fillId="2" borderId="3" xfId="0" applyNumberFormat="1" applyFont="1" applyFill="1" applyBorder="1"/>
    <xf numFmtId="3" fontId="9" fillId="2" borderId="17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4" fillId="2" borderId="0" xfId="0" applyFont="1" applyFill="1"/>
    <xf numFmtId="0" fontId="14" fillId="0" borderId="0" xfId="0" applyFont="1"/>
    <xf numFmtId="0" fontId="2" fillId="0" borderId="0" xfId="0" applyFont="1"/>
    <xf numFmtId="0" fontId="2" fillId="4" borderId="0" xfId="0" applyFont="1" applyFill="1"/>
    <xf numFmtId="0" fontId="0" fillId="4" borderId="0" xfId="0" applyFill="1"/>
    <xf numFmtId="166" fontId="16" fillId="3" borderId="20" xfId="4" applyNumberFormat="1" applyFont="1" applyFill="1" applyBorder="1" applyAlignment="1">
      <alignment horizontal="left" vertical="top" wrapText="1"/>
    </xf>
    <xf numFmtId="166" fontId="0" fillId="2" borderId="20" xfId="4" applyNumberFormat="1" applyFont="1" applyFill="1" applyBorder="1"/>
    <xf numFmtId="166" fontId="17" fillId="2" borderId="20" xfId="4" applyNumberFormat="1" applyFont="1" applyFill="1" applyBorder="1"/>
    <xf numFmtId="166" fontId="0" fillId="2" borderId="0" xfId="4" applyNumberFormat="1" applyFont="1" applyFill="1"/>
    <xf numFmtId="0" fontId="18" fillId="0" borderId="0" xfId="0" applyFont="1"/>
    <xf numFmtId="9" fontId="8" fillId="2" borderId="20" xfId="2" applyFont="1" applyFill="1" applyBorder="1"/>
    <xf numFmtId="9" fontId="8" fillId="0" borderId="20" xfId="2" applyFont="1" applyBorder="1"/>
    <xf numFmtId="166" fontId="8" fillId="0" borderId="20" xfId="4" applyNumberFormat="1" applyFont="1" applyBorder="1"/>
    <xf numFmtId="166" fontId="19" fillId="2" borderId="20" xfId="4" applyNumberFormat="1" applyFont="1" applyFill="1" applyBorder="1"/>
    <xf numFmtId="166" fontId="8" fillId="2" borderId="20" xfId="4" applyNumberFormat="1" applyFont="1" applyFill="1" applyBorder="1"/>
    <xf numFmtId="164" fontId="9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2" borderId="2" xfId="0" applyNumberFormat="1" applyFill="1" applyBorder="1"/>
    <xf numFmtId="3" fontId="9" fillId="2" borderId="0" xfId="0" applyNumberFormat="1" applyFont="1" applyFill="1" applyBorder="1"/>
    <xf numFmtId="3" fontId="0" fillId="2" borderId="16" xfId="0" applyNumberFormat="1" applyFill="1" applyBorder="1"/>
    <xf numFmtId="3" fontId="9" fillId="2" borderId="15" xfId="0" applyNumberFormat="1" applyFont="1" applyFill="1" applyBorder="1"/>
    <xf numFmtId="3" fontId="0" fillId="2" borderId="18" xfId="0" applyNumberFormat="1" applyFill="1" applyBorder="1"/>
    <xf numFmtId="3" fontId="9" fillId="2" borderId="11" xfId="0" applyNumberFormat="1" applyFont="1" applyFill="1" applyBorder="1"/>
    <xf numFmtId="3" fontId="9" fillId="2" borderId="0" xfId="0" applyNumberFormat="1" applyFont="1" applyFill="1"/>
    <xf numFmtId="3" fontId="2" fillId="2" borderId="0" xfId="0" applyNumberFormat="1" applyFont="1" applyFill="1"/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2" fillId="2" borderId="0" xfId="0" applyNumberFormat="1" applyFont="1" applyFill="1" applyBorder="1"/>
    <xf numFmtId="3" fontId="10" fillId="2" borderId="0" xfId="0" applyNumberFormat="1" applyFont="1" applyFill="1" applyBorder="1"/>
    <xf numFmtId="3" fontId="10" fillId="2" borderId="3" xfId="0" applyNumberFormat="1" applyFont="1" applyFill="1" applyBorder="1"/>
    <xf numFmtId="3" fontId="13" fillId="2" borderId="0" xfId="0" applyNumberFormat="1" applyFont="1" applyFill="1"/>
    <xf numFmtId="3" fontId="13" fillId="2" borderId="0" xfId="1" applyNumberFormat="1" applyFont="1" applyFill="1"/>
    <xf numFmtId="3" fontId="13" fillId="2" borderId="2" xfId="0" applyNumberFormat="1" applyFont="1" applyFill="1" applyBorder="1"/>
    <xf numFmtId="3" fontId="13" fillId="2" borderId="3" xfId="1" applyNumberFormat="1" applyFont="1" applyFill="1" applyBorder="1"/>
    <xf numFmtId="3" fontId="13" fillId="2" borderId="0" xfId="0" applyNumberFormat="1" applyFont="1" applyFill="1" applyBorder="1"/>
    <xf numFmtId="0" fontId="9" fillId="2" borderId="11" xfId="0" applyFont="1" applyFill="1" applyBorder="1"/>
    <xf numFmtId="166" fontId="16" fillId="3" borderId="20" xfId="4" applyNumberFormat="1" applyFont="1" applyFill="1" applyBorder="1" applyAlignment="1">
      <alignment horizontal="center" vertical="center" wrapText="1"/>
    </xf>
    <xf numFmtId="0" fontId="20" fillId="0" borderId="0" xfId="0" applyFont="1"/>
    <xf numFmtId="0" fontId="7" fillId="0" borderId="0" xfId="0" applyFont="1"/>
    <xf numFmtId="0" fontId="0" fillId="2" borderId="0" xfId="0" applyFont="1" applyFill="1"/>
    <xf numFmtId="0" fontId="0" fillId="0" borderId="0" xfId="0" applyFont="1"/>
    <xf numFmtId="0" fontId="15" fillId="0" borderId="0" xfId="3" applyFont="1"/>
    <xf numFmtId="0" fontId="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166" fontId="0" fillId="2" borderId="0" xfId="4" applyNumberFormat="1" applyFont="1" applyFill="1" applyAlignment="1">
      <alignment horizontal="left"/>
    </xf>
    <xf numFmtId="0" fontId="0" fillId="0" borderId="0" xfId="0" applyAlignment="1">
      <alignment horizontal="left"/>
    </xf>
    <xf numFmtId="49" fontId="0" fillId="2" borderId="0" xfId="4" applyNumberFormat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49" fontId="0" fillId="2" borderId="0" xfId="0" applyNumberFormat="1" applyFill="1" applyAlignment="1">
      <alignment horizontal="left"/>
    </xf>
    <xf numFmtId="49" fontId="0" fillId="0" borderId="0" xfId="0" applyNumberFormat="1" applyAlignment="1">
      <alignment horizontal="left"/>
    </xf>
    <xf numFmtId="0" fontId="0" fillId="2" borderId="0" xfId="0" applyFill="1" applyAlignment="1">
      <alignment horizontal="left" vertical="top" wrapText="1"/>
    </xf>
    <xf numFmtId="9" fontId="21" fillId="2" borderId="20" xfId="2" applyFont="1" applyFill="1" applyBorder="1"/>
    <xf numFmtId="9" fontId="21" fillId="0" borderId="20" xfId="2" applyFont="1" applyBorder="1"/>
    <xf numFmtId="166" fontId="6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5">
    <cellStyle name="Hipervínculo" xfId="3" builtinId="8"/>
    <cellStyle name="Millares [0]" xfId="1" builtinId="6"/>
    <cellStyle name="Millares 2" xfId="4" xr:uid="{C8B8870D-7D15-44F5-A38F-0FAC4219327A}"/>
    <cellStyle name="Normal" xfId="0" builtinId="0"/>
    <cellStyle name="Porcentaje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11742-C57A-487E-B5BE-917EDF1E350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377190</xdr:colOff>
      <xdr:row>42</xdr:row>
      <xdr:rowOff>85725</xdr:rowOff>
    </xdr:from>
    <xdr:ext cx="6043781" cy="95346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D91973-BE55-43EA-9EDB-B8418282BD35}"/>
            </a:ext>
          </a:extLst>
        </xdr:cNvPr>
        <xdr:cNvSpPr txBox="1"/>
      </xdr:nvSpPr>
      <xdr:spPr>
        <a:xfrm>
          <a:off x="377190" y="8759078"/>
          <a:ext cx="6043781" cy="95346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</a:t>
          </a:r>
          <a:r>
            <a:rPr lang="es-C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 2/10/2020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723900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EB0CED-F5EF-4351-BDB7-284E9C2B7E40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A2:M30"/>
  <sheetViews>
    <sheetView showGridLines="0" tabSelected="1" zoomScale="85" zoomScaleNormal="85" workbookViewId="0">
      <selection activeCell="B1" sqref="B1"/>
    </sheetView>
  </sheetViews>
  <sheetFormatPr baseColWidth="10" defaultColWidth="11.453125" defaultRowHeight="14.5" x14ac:dyDescent="0.35"/>
  <cols>
    <col min="1" max="1" width="5.7265625" style="86" customWidth="1"/>
    <col min="2" max="2" width="13.453125" style="87" customWidth="1"/>
    <col min="3" max="3" width="73" style="87" customWidth="1"/>
    <col min="4" max="16384" width="11.453125" style="87"/>
  </cols>
  <sheetData>
    <row r="2" spans="2:13" ht="15.5" x14ac:dyDescent="0.35">
      <c r="B2" s="45" t="s">
        <v>55</v>
      </c>
    </row>
    <row r="4" spans="2:13" x14ac:dyDescent="0.35">
      <c r="B4" s="13" t="s">
        <v>63</v>
      </c>
      <c r="C4" s="46"/>
      <c r="D4" s="46"/>
    </row>
    <row r="6" spans="2:13" x14ac:dyDescent="0.35">
      <c r="B6" s="88" t="s">
        <v>56</v>
      </c>
      <c r="C6" s="86" t="s">
        <v>57</v>
      </c>
    </row>
    <row r="7" spans="2:13" x14ac:dyDescent="0.35">
      <c r="B7" s="88" t="s">
        <v>58</v>
      </c>
      <c r="C7" s="86" t="s">
        <v>59</v>
      </c>
    </row>
    <row r="9" spans="2:13" x14ac:dyDescent="0.35">
      <c r="B9" s="85" t="s">
        <v>87</v>
      </c>
      <c r="C9" s="47"/>
      <c r="D9" s="47"/>
    </row>
    <row r="10" spans="2:13" x14ac:dyDescent="0.35">
      <c r="B10" s="84"/>
      <c r="C10" s="47"/>
      <c r="D10" s="47"/>
    </row>
    <row r="11" spans="2:13" x14ac:dyDescent="0.35">
      <c r="B11" s="88" t="s">
        <v>50</v>
      </c>
      <c r="C11" s="101" t="s">
        <v>60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</row>
    <row r="12" spans="2:13" x14ac:dyDescent="0.35">
      <c r="B12" s="88" t="s">
        <v>3</v>
      </c>
      <c r="C12" s="101" t="s">
        <v>61</v>
      </c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2:13" x14ac:dyDescent="0.35">
      <c r="B13" s="88" t="s">
        <v>5</v>
      </c>
      <c r="C13" s="101" t="s">
        <v>62</v>
      </c>
      <c r="D13" s="101"/>
      <c r="E13" s="101"/>
      <c r="F13" s="101"/>
      <c r="G13" s="101"/>
      <c r="H13" s="101"/>
      <c r="I13" s="101"/>
      <c r="J13" s="101"/>
      <c r="K13" s="101"/>
      <c r="L13" s="101"/>
      <c r="M13" s="101"/>
    </row>
    <row r="14" spans="2:13" x14ac:dyDescent="0.35">
      <c r="B14" s="88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</row>
    <row r="15" spans="2:13" x14ac:dyDescent="0.35">
      <c r="B15" s="87" t="s">
        <v>91</v>
      </c>
    </row>
    <row r="16" spans="2:13" x14ac:dyDescent="0.35">
      <c r="B16" s="86" t="s">
        <v>92</v>
      </c>
    </row>
    <row r="30" spans="1:1" x14ac:dyDescent="0.35">
      <c r="A30" s="24"/>
    </row>
  </sheetData>
  <mergeCells count="3">
    <mergeCell ref="C11:M11"/>
    <mergeCell ref="C12:M12"/>
    <mergeCell ref="C13:M13"/>
  </mergeCells>
  <hyperlinks>
    <hyperlink ref="B6" location="'Derechos de Garantía'!B7" display="Tabla 1" xr:uid="{D90E6927-C52C-46B2-94B5-958C546B7DF5}"/>
    <hyperlink ref="B7" location="'Derechos de Garantía'!B28" display="Tabla 2" xr:uid="{23A31FFF-28FD-4ED7-8658-43C6A9290596}"/>
    <hyperlink ref="B11" location="'Solicitudes y Curses'!A1" display="Tabla 3" xr:uid="{03214C8A-F7DB-49B7-BB09-6C8A04F77C47}"/>
    <hyperlink ref="B12" location="'Solicitudes y Curses'!B23" display="Tabla 4" xr:uid="{96D109D5-46BD-4315-A5F2-51F5A005DD0E}"/>
    <hyperlink ref="B13" location="Detalle!A1" display="Tabla 5" xr:uid="{A526160F-0160-43DE-845B-FE9DC8ADEB4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F2D-AE9D-4378-8562-1245EF09B820}">
  <dimension ref="A2:G55"/>
  <sheetViews>
    <sheetView showGridLines="0" topLeftCell="A25" zoomScale="85" zoomScaleNormal="85" workbookViewId="0">
      <selection activeCell="B1" sqref="B1"/>
    </sheetView>
  </sheetViews>
  <sheetFormatPr baseColWidth="10" defaultRowHeight="14.5" x14ac:dyDescent="0.35"/>
  <cols>
    <col min="1" max="1" width="5.7265625" style="6" customWidth="1"/>
    <col min="2" max="2" width="42.453125" bestFit="1" customWidth="1"/>
    <col min="3" max="4" width="18.26953125" customWidth="1"/>
    <col min="6" max="6" width="5.453125" customWidth="1"/>
  </cols>
  <sheetData>
    <row r="2" spans="2:5" x14ac:dyDescent="0.35">
      <c r="B2" s="48" t="s">
        <v>63</v>
      </c>
    </row>
    <row r="4" spans="2:5" x14ac:dyDescent="0.35">
      <c r="B4" s="48" t="s">
        <v>64</v>
      </c>
    </row>
    <row r="5" spans="2:5" x14ac:dyDescent="0.35">
      <c r="B5" s="49" t="s">
        <v>57</v>
      </c>
      <c r="C5" s="50"/>
      <c r="D5" s="50"/>
      <c r="E5" s="50"/>
    </row>
    <row r="6" spans="2:5" x14ac:dyDescent="0.35">
      <c r="B6" s="50" t="s">
        <v>65</v>
      </c>
      <c r="C6" s="50"/>
      <c r="D6" s="50"/>
      <c r="E6" s="50"/>
    </row>
    <row r="8" spans="2:5" ht="31" x14ac:dyDescent="0.35">
      <c r="B8" s="51" t="s">
        <v>2</v>
      </c>
      <c r="C8" s="83" t="s">
        <v>66</v>
      </c>
      <c r="D8" s="83" t="s">
        <v>67</v>
      </c>
      <c r="E8" s="83" t="s">
        <v>68</v>
      </c>
    </row>
    <row r="9" spans="2:5" x14ac:dyDescent="0.35">
      <c r="B9" s="52" t="s">
        <v>69</v>
      </c>
      <c r="C9" s="60">
        <v>50500000</v>
      </c>
      <c r="D9" s="60">
        <v>49108705.99369999</v>
      </c>
      <c r="E9" s="56">
        <f>D9/C9</f>
        <v>0.97244962363762355</v>
      </c>
    </row>
    <row r="10" spans="2:5" x14ac:dyDescent="0.35">
      <c r="B10" s="52" t="s">
        <v>70</v>
      </c>
      <c r="C10" s="60">
        <v>1670721.50134</v>
      </c>
      <c r="D10" s="60">
        <v>1131501.0872999998</v>
      </c>
      <c r="E10" s="56">
        <f t="shared" ref="E10:E20" si="0">D10/C10</f>
        <v>0.67725296310155869</v>
      </c>
    </row>
    <row r="11" spans="2:5" x14ac:dyDescent="0.35">
      <c r="B11" s="52" t="s">
        <v>71</v>
      </c>
      <c r="C11" s="60">
        <v>40100000</v>
      </c>
      <c r="D11" s="60">
        <v>38556724.732399993</v>
      </c>
      <c r="E11" s="56">
        <f t="shared" si="0"/>
        <v>0.9615143324788028</v>
      </c>
    </row>
    <row r="12" spans="2:5" x14ac:dyDescent="0.35">
      <c r="B12" s="52" t="s">
        <v>72</v>
      </c>
      <c r="C12" s="60">
        <v>16573000</v>
      </c>
      <c r="D12" s="60">
        <v>15627736.604899999</v>
      </c>
      <c r="E12" s="56">
        <f t="shared" si="0"/>
        <v>0.94296365201834298</v>
      </c>
    </row>
    <row r="13" spans="2:5" x14ac:dyDescent="0.35">
      <c r="B13" s="52" t="s">
        <v>73</v>
      </c>
      <c r="C13" s="60">
        <v>49800000</v>
      </c>
      <c r="D13" s="60">
        <v>48213827.130199999</v>
      </c>
      <c r="E13" s="56">
        <f t="shared" si="0"/>
        <v>0.96814913916064249</v>
      </c>
    </row>
    <row r="14" spans="2:5" x14ac:dyDescent="0.35">
      <c r="B14" s="52" t="s">
        <v>74</v>
      </c>
      <c r="C14" s="60">
        <v>21076100.035999998</v>
      </c>
      <c r="D14" s="60">
        <v>20049211.993799996</v>
      </c>
      <c r="E14" s="56">
        <f t="shared" si="0"/>
        <v>0.95127713189603491</v>
      </c>
    </row>
    <row r="15" spans="2:5" x14ac:dyDescent="0.35">
      <c r="B15" s="52" t="s">
        <v>75</v>
      </c>
      <c r="C15" s="60">
        <v>1828000</v>
      </c>
      <c r="D15" s="60">
        <v>1549292.0588</v>
      </c>
      <c r="E15" s="56">
        <f t="shared" si="0"/>
        <v>0.84753394901531731</v>
      </c>
    </row>
    <row r="16" spans="2:5" x14ac:dyDescent="0.35">
      <c r="B16" s="52" t="s">
        <v>76</v>
      </c>
      <c r="C16" s="60">
        <v>54822500.100000001</v>
      </c>
      <c r="D16" s="60">
        <v>52788749.2029</v>
      </c>
      <c r="E16" s="56">
        <f t="shared" si="0"/>
        <v>0.96290298885694192</v>
      </c>
    </row>
    <row r="17" spans="1:7" x14ac:dyDescent="0.35">
      <c r="B17" s="52" t="s">
        <v>77</v>
      </c>
      <c r="C17" s="60">
        <v>1646000</v>
      </c>
      <c r="D17" s="60">
        <v>1358685.6144000001</v>
      </c>
      <c r="E17" s="56">
        <f t="shared" si="0"/>
        <v>0.82544691032806805</v>
      </c>
    </row>
    <row r="18" spans="1:7" x14ac:dyDescent="0.35">
      <c r="B18" s="52" t="s">
        <v>78</v>
      </c>
      <c r="C18" s="60">
        <v>856933.33600000001</v>
      </c>
      <c r="D18" s="60">
        <v>719529.5895</v>
      </c>
      <c r="E18" s="56">
        <f t="shared" si="0"/>
        <v>0.83965643448838823</v>
      </c>
    </row>
    <row r="19" spans="1:7" x14ac:dyDescent="0.35">
      <c r="B19" s="52" t="s">
        <v>0</v>
      </c>
      <c r="C19" s="60">
        <v>73537.360000000015</v>
      </c>
      <c r="D19" s="60">
        <v>54942.878699999994</v>
      </c>
      <c r="E19" s="56">
        <f t="shared" si="0"/>
        <v>0.74714238721651116</v>
      </c>
    </row>
    <row r="20" spans="1:7" ht="15.5" x14ac:dyDescent="0.35">
      <c r="B20" s="53" t="s">
        <v>4</v>
      </c>
      <c r="C20" s="59">
        <f>SUM(C9:C19)</f>
        <v>238946792.33333999</v>
      </c>
      <c r="D20" s="59">
        <f>SUM(D9:D19)</f>
        <v>229158906.88659999</v>
      </c>
      <c r="E20" s="98">
        <f t="shared" si="0"/>
        <v>0.95903738505480529</v>
      </c>
    </row>
    <row r="21" spans="1:7" s="92" customFormat="1" x14ac:dyDescent="0.35">
      <c r="A21" s="90"/>
      <c r="B21" s="91" t="s">
        <v>88</v>
      </c>
      <c r="C21" s="100">
        <f>SUM(C9:C19)-C20</f>
        <v>0</v>
      </c>
      <c r="D21" s="100">
        <f>SUM(D9:D19)-D20</f>
        <v>0</v>
      </c>
    </row>
    <row r="22" spans="1:7" s="92" customFormat="1" x14ac:dyDescent="0.35">
      <c r="A22" s="90"/>
      <c r="B22" s="91" t="str">
        <f>Indice!B15</f>
        <v>Información al: 2/10/2020</v>
      </c>
    </row>
    <row r="23" spans="1:7" x14ac:dyDescent="0.35">
      <c r="B23" s="54"/>
    </row>
    <row r="24" spans="1:7" x14ac:dyDescent="0.35">
      <c r="B24" s="48" t="s">
        <v>79</v>
      </c>
    </row>
    <row r="25" spans="1:7" x14ac:dyDescent="0.35">
      <c r="B25" s="49" t="s">
        <v>59</v>
      </c>
      <c r="C25" s="50"/>
      <c r="D25" s="50"/>
      <c r="E25" s="50"/>
    </row>
    <row r="26" spans="1:7" x14ac:dyDescent="0.35">
      <c r="B26" s="50" t="s">
        <v>65</v>
      </c>
      <c r="C26" s="50"/>
      <c r="D26" s="50"/>
      <c r="E26" s="50"/>
    </row>
    <row r="28" spans="1:7" ht="31" x14ac:dyDescent="0.35">
      <c r="B28" s="51" t="s">
        <v>80</v>
      </c>
      <c r="C28" s="83" t="s">
        <v>66</v>
      </c>
      <c r="D28" s="83" t="s">
        <v>67</v>
      </c>
      <c r="E28" s="83" t="s">
        <v>68</v>
      </c>
    </row>
    <row r="29" spans="1:7" x14ac:dyDescent="0.35">
      <c r="B29" s="52" t="s">
        <v>81</v>
      </c>
      <c r="C29" s="58">
        <v>79790798.060499996</v>
      </c>
      <c r="D29" s="58">
        <v>78416483.806399986</v>
      </c>
      <c r="E29" s="56">
        <f t="shared" ref="E29:E33" si="1">D29/C29</f>
        <v>0.98277603072652608</v>
      </c>
    </row>
    <row r="30" spans="1:7" x14ac:dyDescent="0.35">
      <c r="B30" s="52" t="s">
        <v>1</v>
      </c>
      <c r="C30" s="58">
        <v>64524239.299500003</v>
      </c>
      <c r="D30" s="58">
        <v>62850115.298699997</v>
      </c>
      <c r="E30" s="56">
        <f t="shared" si="1"/>
        <v>0.97405433959431464</v>
      </c>
      <c r="G30" s="55"/>
    </row>
    <row r="31" spans="1:7" x14ac:dyDescent="0.35">
      <c r="B31" s="52" t="s">
        <v>82</v>
      </c>
      <c r="C31" s="58">
        <v>74275000</v>
      </c>
      <c r="D31" s="58">
        <v>71324467.586799994</v>
      </c>
      <c r="E31" s="56">
        <f t="shared" si="1"/>
        <v>0.96027556495186794</v>
      </c>
      <c r="G31" s="55"/>
    </row>
    <row r="32" spans="1:7" x14ac:dyDescent="0.35">
      <c r="B32" s="52" t="s">
        <v>83</v>
      </c>
      <c r="C32" s="58">
        <v>20356754.973340001</v>
      </c>
      <c r="D32" s="58">
        <v>16567840.194700001</v>
      </c>
      <c r="E32" s="56">
        <f t="shared" si="1"/>
        <v>0.81387432409526417</v>
      </c>
      <c r="G32" s="55"/>
    </row>
    <row r="33" spans="1:5" ht="15.5" x14ac:dyDescent="0.35">
      <c r="B33" s="53" t="s">
        <v>4</v>
      </c>
      <c r="C33" s="59">
        <f>SUM(C29:C32)</f>
        <v>238946792.33334002</v>
      </c>
      <c r="D33" s="59">
        <f>SUM(D29:D32)</f>
        <v>229158906.88659996</v>
      </c>
      <c r="E33" s="98">
        <f t="shared" si="1"/>
        <v>0.95903738505480507</v>
      </c>
    </row>
    <row r="34" spans="1:5" x14ac:dyDescent="0.35">
      <c r="C34" s="100">
        <f>SUM(C29:C32)-C33</f>
        <v>0</v>
      </c>
      <c r="D34" s="100">
        <f>SUM(D29:D32)-D33</f>
        <v>0</v>
      </c>
    </row>
    <row r="35" spans="1:5" x14ac:dyDescent="0.35">
      <c r="B35" s="50" t="s">
        <v>84</v>
      </c>
      <c r="C35" s="50"/>
      <c r="D35" s="50"/>
      <c r="E35" s="50"/>
    </row>
    <row r="37" spans="1:5" ht="31" x14ac:dyDescent="0.35">
      <c r="B37" s="51" t="s">
        <v>80</v>
      </c>
      <c r="C37" s="83" t="s">
        <v>66</v>
      </c>
      <c r="D37" s="83" t="s">
        <v>67</v>
      </c>
      <c r="E37" s="83" t="s">
        <v>68</v>
      </c>
    </row>
    <row r="38" spans="1:5" x14ac:dyDescent="0.35">
      <c r="A38" s="24"/>
      <c r="B38" s="52" t="s">
        <v>81</v>
      </c>
      <c r="C38" s="56">
        <f>C29/C$33</f>
        <v>0.3339270524677676</v>
      </c>
      <c r="D38" s="56">
        <f>D29/D$33</f>
        <v>0.34219260718155126</v>
      </c>
      <c r="E38" s="57">
        <f>E29</f>
        <v>0.98277603072652608</v>
      </c>
    </row>
    <row r="39" spans="1:5" x14ac:dyDescent="0.35">
      <c r="B39" s="52" t="s">
        <v>1</v>
      </c>
      <c r="C39" s="56">
        <f t="shared" ref="C39:D39" si="2">C30/C$33</f>
        <v>0.27003601374772251</v>
      </c>
      <c r="D39" s="56">
        <f t="shared" si="2"/>
        <v>0.27426433540199063</v>
      </c>
      <c r="E39" s="57">
        <f t="shared" ref="E39:E42" si="3">E30</f>
        <v>0.97405433959431464</v>
      </c>
    </row>
    <row r="40" spans="1:5" x14ac:dyDescent="0.35">
      <c r="B40" s="52" t="s">
        <v>82</v>
      </c>
      <c r="C40" s="56">
        <f t="shared" ref="C40:D40" si="4">C31/C$33</f>
        <v>0.31084326043759358</v>
      </c>
      <c r="D40" s="56">
        <f t="shared" si="4"/>
        <v>0.31124457938741673</v>
      </c>
      <c r="E40" s="57">
        <f t="shared" si="3"/>
        <v>0.96027556495186794</v>
      </c>
    </row>
    <row r="41" spans="1:5" x14ac:dyDescent="0.35">
      <c r="B41" s="52" t="s">
        <v>83</v>
      </c>
      <c r="C41" s="56">
        <f t="shared" ref="C41:D41" si="5">C32/C$33</f>
        <v>8.5193673346916243E-2</v>
      </c>
      <c r="D41" s="56">
        <f t="shared" si="5"/>
        <v>7.2298478029041449E-2</v>
      </c>
      <c r="E41" s="57">
        <f t="shared" si="3"/>
        <v>0.81387432409526417</v>
      </c>
    </row>
    <row r="42" spans="1:5" ht="15.5" x14ac:dyDescent="0.35">
      <c r="B42" s="53" t="s">
        <v>85</v>
      </c>
      <c r="C42" s="98">
        <f t="shared" ref="C42:D42" si="6">C33/C$33</f>
        <v>1</v>
      </c>
      <c r="D42" s="98">
        <f t="shared" si="6"/>
        <v>1</v>
      </c>
      <c r="E42" s="99">
        <f t="shared" si="3"/>
        <v>0.95903738505480507</v>
      </c>
    </row>
    <row r="50" spans="2:2" x14ac:dyDescent="0.35">
      <c r="B50" s="93" t="str">
        <f>+B21</f>
        <v>Fuente: Fogape</v>
      </c>
    </row>
    <row r="51" spans="2:2" x14ac:dyDescent="0.35">
      <c r="B51" s="93" t="str">
        <f>Indice!B15</f>
        <v>Información al: 2/10/2020</v>
      </c>
    </row>
    <row r="52" spans="2:2" x14ac:dyDescent="0.35">
      <c r="B52" s="94"/>
    </row>
    <row r="53" spans="2:2" x14ac:dyDescent="0.35">
      <c r="B53" s="95" t="str">
        <f>+Indice!B16</f>
        <v>Actualización: 6/10/2020</v>
      </c>
    </row>
    <row r="54" spans="2:2" x14ac:dyDescent="0.35">
      <c r="B54" s="96"/>
    </row>
    <row r="55" spans="2:2" x14ac:dyDescent="0.35">
      <c r="B55" s="92"/>
    </row>
  </sheetData>
  <conditionalFormatting sqref="C21">
    <cfRule type="cellIs" dxfId="5" priority="6" operator="greaterThan">
      <formula>0</formula>
    </cfRule>
    <cfRule type="cellIs" dxfId="4" priority="5" operator="lessThan">
      <formula>0</formula>
    </cfRule>
  </conditionalFormatting>
  <conditionalFormatting sqref="D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C34:D3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2:X70"/>
  <sheetViews>
    <sheetView topLeftCell="A4" zoomScale="80" zoomScaleNormal="80" workbookViewId="0">
      <selection activeCell="B1" sqref="B1"/>
    </sheetView>
  </sheetViews>
  <sheetFormatPr baseColWidth="10" defaultColWidth="11.453125" defaultRowHeight="14.5" x14ac:dyDescent="0.35"/>
  <cols>
    <col min="1" max="1" width="5.7265625" style="6" customWidth="1"/>
    <col min="2" max="2" width="28.7265625" style="6" customWidth="1"/>
    <col min="3" max="3" width="11.453125" style="6"/>
    <col min="4" max="4" width="18.54296875" style="6" bestFit="1" customWidth="1"/>
    <col min="5" max="5" width="8.81640625" style="6" bestFit="1" customWidth="1"/>
    <col min="6" max="6" width="16.7265625" style="6" bestFit="1" customWidth="1"/>
    <col min="7" max="7" width="8.81640625" style="6" bestFit="1" customWidth="1"/>
    <col min="8" max="8" width="18.54296875" style="6" bestFit="1" customWidth="1"/>
    <col min="9" max="9" width="8.81640625" style="6" bestFit="1" customWidth="1"/>
    <col min="10" max="10" width="18.54296875" style="6" bestFit="1" customWidth="1"/>
    <col min="11" max="11" width="8.81640625" style="6" bestFit="1" customWidth="1"/>
    <col min="12" max="12" width="15.7265625" style="6" bestFit="1" customWidth="1"/>
    <col min="13" max="13" width="9.1796875" style="15" bestFit="1" customWidth="1"/>
    <col min="14" max="14" width="19.26953125" style="15" bestFit="1" customWidth="1"/>
    <col min="15" max="15" width="9.54296875" style="6" bestFit="1" customWidth="1"/>
    <col min="16" max="16" width="18.54296875" style="6" bestFit="1" customWidth="1"/>
    <col min="17" max="17" width="8.81640625" style="6" bestFit="1" customWidth="1"/>
    <col min="18" max="18" width="16.7265625" style="6" bestFit="1" customWidth="1"/>
    <col min="19" max="19" width="8.81640625" style="6" bestFit="1" customWidth="1"/>
    <col min="20" max="20" width="16.7265625" style="6" bestFit="1" customWidth="1"/>
    <col min="21" max="21" width="8.81640625" style="6" bestFit="1" customWidth="1"/>
    <col min="22" max="22" width="16.7265625" style="6" bestFit="1" customWidth="1"/>
    <col min="23" max="23" width="9.1796875" style="15" bestFit="1" customWidth="1"/>
    <col min="24" max="24" width="19.26953125" style="15" bestFit="1" customWidth="1"/>
    <col min="25" max="16384" width="11.453125" style="6"/>
  </cols>
  <sheetData>
    <row r="2" spans="2:24" x14ac:dyDescent="0.35">
      <c r="B2" s="7" t="s">
        <v>89</v>
      </c>
    </row>
    <row r="3" spans="2:24" x14ac:dyDescent="0.35">
      <c r="B3" s="7"/>
    </row>
    <row r="4" spans="2:24" x14ac:dyDescent="0.35">
      <c r="B4" s="7" t="s">
        <v>50</v>
      </c>
    </row>
    <row r="5" spans="2:24" x14ac:dyDescent="0.35">
      <c r="B5" s="111" t="s">
        <v>46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24" x14ac:dyDescent="0.35">
      <c r="B6" s="112" t="s">
        <v>2</v>
      </c>
      <c r="C6" s="114" t="s">
        <v>6</v>
      </c>
      <c r="D6" s="114"/>
      <c r="E6" s="116" t="s">
        <v>7</v>
      </c>
      <c r="F6" s="122"/>
      <c r="G6" s="114" t="s">
        <v>8</v>
      </c>
      <c r="H6" s="114"/>
      <c r="I6" s="108" t="s">
        <v>9</v>
      </c>
      <c r="J6" s="109"/>
      <c r="K6" s="109"/>
      <c r="L6" s="109"/>
      <c r="M6" s="109"/>
      <c r="N6" s="110"/>
      <c r="O6" s="109" t="s">
        <v>10</v>
      </c>
      <c r="P6" s="110"/>
      <c r="Q6" s="108" t="s">
        <v>11</v>
      </c>
      <c r="R6" s="109"/>
      <c r="S6" s="109"/>
      <c r="T6" s="109"/>
      <c r="U6" s="109"/>
      <c r="V6" s="109"/>
      <c r="W6" s="109"/>
      <c r="X6" s="110"/>
    </row>
    <row r="7" spans="2:24" x14ac:dyDescent="0.35">
      <c r="B7" s="112"/>
      <c r="C7" s="115"/>
      <c r="D7" s="115"/>
      <c r="E7" s="116"/>
      <c r="F7" s="122"/>
      <c r="G7" s="115"/>
      <c r="H7" s="115"/>
      <c r="I7" s="123" t="s">
        <v>12</v>
      </c>
      <c r="J7" s="124"/>
      <c r="K7" s="124" t="s">
        <v>13</v>
      </c>
      <c r="L7" s="124"/>
      <c r="M7" s="125" t="s">
        <v>4</v>
      </c>
      <c r="N7" s="126"/>
      <c r="O7" s="124" t="s">
        <v>14</v>
      </c>
      <c r="P7" s="129"/>
      <c r="Q7" s="123" t="s">
        <v>15</v>
      </c>
      <c r="R7" s="124"/>
      <c r="S7" s="124" t="s">
        <v>16</v>
      </c>
      <c r="T7" s="124"/>
      <c r="U7" s="124" t="s">
        <v>17</v>
      </c>
      <c r="V7" s="124"/>
      <c r="W7" s="125" t="s">
        <v>4</v>
      </c>
      <c r="X7" s="126"/>
    </row>
    <row r="8" spans="2:24" x14ac:dyDescent="0.35">
      <c r="B8" s="112"/>
      <c r="C8" s="115"/>
      <c r="D8" s="115"/>
      <c r="E8" s="118"/>
      <c r="F8" s="119"/>
      <c r="G8" s="115"/>
      <c r="H8" s="115"/>
      <c r="I8" s="123"/>
      <c r="J8" s="124"/>
      <c r="K8" s="124"/>
      <c r="L8" s="124"/>
      <c r="M8" s="127"/>
      <c r="N8" s="128"/>
      <c r="O8" s="124"/>
      <c r="P8" s="129"/>
      <c r="Q8" s="123"/>
      <c r="R8" s="124"/>
      <c r="S8" s="124"/>
      <c r="T8" s="124"/>
      <c r="U8" s="124"/>
      <c r="V8" s="124"/>
      <c r="W8" s="127"/>
      <c r="X8" s="128"/>
    </row>
    <row r="9" spans="2:24" x14ac:dyDescent="0.35">
      <c r="B9" s="113"/>
      <c r="C9" s="18" t="s">
        <v>18</v>
      </c>
      <c r="D9" s="18" t="s">
        <v>19</v>
      </c>
      <c r="E9" s="19" t="s">
        <v>18</v>
      </c>
      <c r="F9" s="20" t="s">
        <v>19</v>
      </c>
      <c r="G9" s="18" t="s">
        <v>18</v>
      </c>
      <c r="H9" s="18" t="s">
        <v>19</v>
      </c>
      <c r="I9" s="19" t="s">
        <v>18</v>
      </c>
      <c r="J9" s="18" t="s">
        <v>19</v>
      </c>
      <c r="K9" s="18" t="s">
        <v>18</v>
      </c>
      <c r="L9" s="18" t="s">
        <v>19</v>
      </c>
      <c r="M9" s="21" t="s">
        <v>18</v>
      </c>
      <c r="N9" s="22" t="s">
        <v>19</v>
      </c>
      <c r="O9" s="18" t="s">
        <v>18</v>
      </c>
      <c r="P9" s="20" t="s">
        <v>19</v>
      </c>
      <c r="Q9" s="19" t="s">
        <v>18</v>
      </c>
      <c r="R9" s="18" t="s">
        <v>19</v>
      </c>
      <c r="S9" s="18" t="s">
        <v>18</v>
      </c>
      <c r="T9" s="18" t="s">
        <v>19</v>
      </c>
      <c r="U9" s="18" t="s">
        <v>18</v>
      </c>
      <c r="V9" s="18" t="s">
        <v>19</v>
      </c>
      <c r="W9" s="21" t="s">
        <v>18</v>
      </c>
      <c r="X9" s="22" t="s">
        <v>19</v>
      </c>
    </row>
    <row r="10" spans="2:24" x14ac:dyDescent="0.35">
      <c r="B10" s="1" t="s">
        <v>20</v>
      </c>
      <c r="C10" s="2">
        <v>40493</v>
      </c>
      <c r="D10" s="2">
        <v>78496482.030361801</v>
      </c>
      <c r="E10" s="3">
        <v>89</v>
      </c>
      <c r="F10" s="4">
        <v>90728.727791524565</v>
      </c>
      <c r="G10" s="2">
        <v>351</v>
      </c>
      <c r="H10" s="2">
        <v>3282436.439071591</v>
      </c>
      <c r="I10" s="3">
        <v>1469</v>
      </c>
      <c r="J10" s="28">
        <v>5388789.9097728441</v>
      </c>
      <c r="K10" s="28">
        <v>0</v>
      </c>
      <c r="L10" s="28">
        <v>0</v>
      </c>
      <c r="M10" s="29">
        <v>1469</v>
      </c>
      <c r="N10" s="5">
        <v>5388789.9097728441</v>
      </c>
      <c r="O10" s="28">
        <v>37216</v>
      </c>
      <c r="P10" s="4">
        <v>62803058.97907193</v>
      </c>
      <c r="Q10" s="3">
        <v>3</v>
      </c>
      <c r="R10" s="28">
        <v>19331.405069216882</v>
      </c>
      <c r="S10" s="28">
        <v>232</v>
      </c>
      <c r="T10" s="28">
        <v>1281038.0511714483</v>
      </c>
      <c r="U10" s="28">
        <v>1133</v>
      </c>
      <c r="V10" s="28">
        <v>5631098.5184132503</v>
      </c>
      <c r="W10" s="29">
        <v>1368</v>
      </c>
      <c r="X10" s="5">
        <v>6931467.9746539164</v>
      </c>
    </row>
    <row r="11" spans="2:24" x14ac:dyDescent="0.35">
      <c r="B11" s="1" t="s">
        <v>21</v>
      </c>
      <c r="C11" s="2">
        <v>414</v>
      </c>
      <c r="D11" s="2">
        <v>2496479.1938351281</v>
      </c>
      <c r="E11" s="3">
        <v>0</v>
      </c>
      <c r="F11" s="4">
        <v>0</v>
      </c>
      <c r="G11" s="2">
        <v>57</v>
      </c>
      <c r="H11" s="2">
        <v>421668.45003232354</v>
      </c>
      <c r="I11" s="3">
        <v>9</v>
      </c>
      <c r="J11" s="28">
        <v>26297.677166231973</v>
      </c>
      <c r="K11" s="28">
        <v>0</v>
      </c>
      <c r="L11" s="28">
        <v>0</v>
      </c>
      <c r="M11" s="29">
        <v>9</v>
      </c>
      <c r="N11" s="5">
        <v>26297.677166231973</v>
      </c>
      <c r="O11" s="28">
        <v>260</v>
      </c>
      <c r="P11" s="4">
        <v>1532939.2687364856</v>
      </c>
      <c r="Q11" s="3">
        <v>25</v>
      </c>
      <c r="R11" s="28">
        <v>170534.34093492947</v>
      </c>
      <c r="S11" s="28">
        <v>19</v>
      </c>
      <c r="T11" s="28">
        <v>92825.575692726095</v>
      </c>
      <c r="U11" s="28">
        <v>44</v>
      </c>
      <c r="V11" s="28">
        <v>252213.8812724314</v>
      </c>
      <c r="W11" s="29">
        <v>88</v>
      </c>
      <c r="X11" s="5">
        <v>515573.79790008697</v>
      </c>
    </row>
    <row r="12" spans="2:24" x14ac:dyDescent="0.35">
      <c r="B12" s="6" t="s">
        <v>90</v>
      </c>
      <c r="C12" s="2">
        <v>228975</v>
      </c>
      <c r="D12" s="2">
        <v>124630497.29764374</v>
      </c>
      <c r="E12" s="3">
        <v>0</v>
      </c>
      <c r="F12" s="4">
        <v>0</v>
      </c>
      <c r="G12" s="2">
        <v>33604</v>
      </c>
      <c r="H12" s="2">
        <v>26629578.063557483</v>
      </c>
      <c r="I12" s="3">
        <v>12336</v>
      </c>
      <c r="J12" s="28">
        <v>13781067.861974465</v>
      </c>
      <c r="K12" s="28">
        <v>8877</v>
      </c>
      <c r="L12" s="28">
        <v>5428420.6235440494</v>
      </c>
      <c r="M12" s="29">
        <v>21213</v>
      </c>
      <c r="N12" s="5">
        <v>19209488.485518515</v>
      </c>
      <c r="O12" s="28">
        <v>131947</v>
      </c>
      <c r="P12" s="4">
        <v>49559932.004307948</v>
      </c>
      <c r="Q12" s="3">
        <v>0</v>
      </c>
      <c r="R12" s="28">
        <v>0</v>
      </c>
      <c r="S12" s="28">
        <v>28778</v>
      </c>
      <c r="T12" s="28">
        <v>16958906.694099847</v>
      </c>
      <c r="U12" s="28">
        <v>13433</v>
      </c>
      <c r="V12" s="28">
        <v>12272592.050159946</v>
      </c>
      <c r="W12" s="29">
        <v>42211</v>
      </c>
      <c r="X12" s="5">
        <v>29231498.744259793</v>
      </c>
    </row>
    <row r="13" spans="2:24" x14ac:dyDescent="0.35">
      <c r="B13" s="1" t="s">
        <v>22</v>
      </c>
      <c r="C13" s="2">
        <v>10899</v>
      </c>
      <c r="D13" s="2">
        <v>36427684.671693534</v>
      </c>
      <c r="E13" s="3">
        <v>1374</v>
      </c>
      <c r="F13" s="4">
        <v>6093202.1230759164</v>
      </c>
      <c r="G13" s="2">
        <v>26</v>
      </c>
      <c r="H13" s="2">
        <v>21453.04732606612</v>
      </c>
      <c r="I13" s="3">
        <v>98</v>
      </c>
      <c r="J13" s="28">
        <v>177085.07465753806</v>
      </c>
      <c r="K13" s="28">
        <v>8</v>
      </c>
      <c r="L13" s="28">
        <v>22863.058938841707</v>
      </c>
      <c r="M13" s="29">
        <v>106</v>
      </c>
      <c r="N13" s="5">
        <v>199948.13359637978</v>
      </c>
      <c r="O13" s="28">
        <v>4670</v>
      </c>
      <c r="P13" s="4">
        <v>21136281.473547671</v>
      </c>
      <c r="Q13" s="3">
        <v>554</v>
      </c>
      <c r="R13" s="28">
        <v>521728.78589023388</v>
      </c>
      <c r="S13" s="28">
        <v>184</v>
      </c>
      <c r="T13" s="28">
        <v>2504967.1293664593</v>
      </c>
      <c r="U13" s="28">
        <v>3985</v>
      </c>
      <c r="V13" s="28">
        <v>5950103.9788908027</v>
      </c>
      <c r="W13" s="29">
        <v>4723</v>
      </c>
      <c r="X13" s="5">
        <v>8976799.8941474967</v>
      </c>
    </row>
    <row r="14" spans="2:24" x14ac:dyDescent="0.35">
      <c r="B14" s="6" t="s">
        <v>23</v>
      </c>
      <c r="C14" s="2">
        <v>31795</v>
      </c>
      <c r="D14" s="2">
        <v>84345977.873935565</v>
      </c>
      <c r="E14" s="3">
        <v>0</v>
      </c>
      <c r="F14" s="4">
        <v>0</v>
      </c>
      <c r="G14" s="2">
        <v>1957</v>
      </c>
      <c r="H14" s="2">
        <v>3402653.7634240063</v>
      </c>
      <c r="I14" s="3">
        <v>6547</v>
      </c>
      <c r="J14" s="28">
        <v>11294221.724424029</v>
      </c>
      <c r="K14" s="28">
        <v>0</v>
      </c>
      <c r="L14" s="28">
        <v>0</v>
      </c>
      <c r="M14" s="29">
        <v>6547</v>
      </c>
      <c r="N14" s="5">
        <v>11294221.724424029</v>
      </c>
      <c r="O14" s="28">
        <v>21498</v>
      </c>
      <c r="P14" s="4">
        <v>64981877.932208426</v>
      </c>
      <c r="Q14" s="3">
        <v>0</v>
      </c>
      <c r="R14" s="28">
        <v>0</v>
      </c>
      <c r="S14" s="28">
        <v>492</v>
      </c>
      <c r="T14" s="28">
        <v>1112861.9839385631</v>
      </c>
      <c r="U14" s="28">
        <v>1301</v>
      </c>
      <c r="V14" s="28">
        <v>3554362.4699405362</v>
      </c>
      <c r="W14" s="29">
        <v>1793</v>
      </c>
      <c r="X14" s="5">
        <v>4667224.4538790993</v>
      </c>
    </row>
    <row r="15" spans="2:24" x14ac:dyDescent="0.35">
      <c r="B15" s="6" t="s">
        <v>24</v>
      </c>
      <c r="C15" s="2">
        <v>685</v>
      </c>
      <c r="D15" s="2">
        <v>3428854.6896943757</v>
      </c>
      <c r="E15" s="3">
        <v>4</v>
      </c>
      <c r="F15" s="4">
        <v>32393.165251120179</v>
      </c>
      <c r="G15" s="2">
        <v>76</v>
      </c>
      <c r="H15" s="2">
        <v>324971.47311576275</v>
      </c>
      <c r="I15" s="3">
        <v>121</v>
      </c>
      <c r="J15" s="28">
        <v>806223.78647540079</v>
      </c>
      <c r="K15" s="28">
        <v>0</v>
      </c>
      <c r="L15" s="28">
        <v>0</v>
      </c>
      <c r="M15" s="29">
        <v>121</v>
      </c>
      <c r="N15" s="5">
        <v>806223.78647540079</v>
      </c>
      <c r="O15" s="28">
        <v>441</v>
      </c>
      <c r="P15" s="4">
        <v>2167861.6540159169</v>
      </c>
      <c r="Q15" s="3">
        <v>0</v>
      </c>
      <c r="R15" s="28">
        <v>0</v>
      </c>
      <c r="S15" s="28">
        <v>0</v>
      </c>
      <c r="T15" s="28">
        <v>0</v>
      </c>
      <c r="U15" s="28">
        <v>43</v>
      </c>
      <c r="V15" s="28">
        <v>97404.610836175576</v>
      </c>
      <c r="W15" s="29">
        <v>43</v>
      </c>
      <c r="X15" s="5">
        <v>97404.610836175576</v>
      </c>
    </row>
    <row r="16" spans="2:24" x14ac:dyDescent="0.35">
      <c r="B16" s="6" t="s">
        <v>25</v>
      </c>
      <c r="C16" s="2">
        <v>59140</v>
      </c>
      <c r="D16" s="2">
        <v>94374697.574274391</v>
      </c>
      <c r="E16" s="3">
        <v>0</v>
      </c>
      <c r="F16" s="4">
        <v>0</v>
      </c>
      <c r="G16" s="2">
        <v>0</v>
      </c>
      <c r="H16" s="2">
        <v>0</v>
      </c>
      <c r="I16" s="3">
        <v>11268</v>
      </c>
      <c r="J16" s="28">
        <v>13173583.959810184</v>
      </c>
      <c r="K16" s="28">
        <v>995</v>
      </c>
      <c r="L16" s="28">
        <v>2115214.9864714998</v>
      </c>
      <c r="M16" s="29">
        <v>12263</v>
      </c>
      <c r="N16" s="5">
        <v>15288798.946281683</v>
      </c>
      <c r="O16" s="28">
        <v>36831</v>
      </c>
      <c r="P16" s="4">
        <v>68501938.1234117</v>
      </c>
      <c r="Q16" s="3">
        <v>0</v>
      </c>
      <c r="R16" s="28">
        <v>0</v>
      </c>
      <c r="S16" s="28">
        <v>2907</v>
      </c>
      <c r="T16" s="28">
        <v>0</v>
      </c>
      <c r="U16" s="28">
        <v>7139</v>
      </c>
      <c r="V16" s="28">
        <v>10583960.504581021</v>
      </c>
      <c r="W16" s="29">
        <v>10046</v>
      </c>
      <c r="X16" s="5">
        <v>10583960.504581021</v>
      </c>
    </row>
    <row r="17" spans="2:24" x14ac:dyDescent="0.35">
      <c r="B17" s="6" t="s">
        <v>26</v>
      </c>
      <c r="C17" s="2">
        <v>15150</v>
      </c>
      <c r="D17" s="2">
        <v>40649152.177552164</v>
      </c>
      <c r="E17" s="3">
        <v>0</v>
      </c>
      <c r="F17" s="4">
        <v>0</v>
      </c>
      <c r="G17" s="2">
        <v>137</v>
      </c>
      <c r="H17" s="2">
        <v>353185.38350721152</v>
      </c>
      <c r="I17" s="3">
        <v>2037</v>
      </c>
      <c r="J17" s="28">
        <v>4636352.222972258</v>
      </c>
      <c r="K17" s="28">
        <v>0</v>
      </c>
      <c r="L17" s="28">
        <v>0</v>
      </c>
      <c r="M17" s="29">
        <v>2037</v>
      </c>
      <c r="N17" s="5">
        <v>4636352.222972258</v>
      </c>
      <c r="O17" s="28">
        <v>9582</v>
      </c>
      <c r="P17" s="4">
        <v>26805337.090592191</v>
      </c>
      <c r="Q17" s="3">
        <v>0</v>
      </c>
      <c r="R17" s="28">
        <v>0</v>
      </c>
      <c r="S17" s="28">
        <v>600</v>
      </c>
      <c r="T17" s="28">
        <v>1044637.7332307899</v>
      </c>
      <c r="U17" s="28">
        <v>2794</v>
      </c>
      <c r="V17" s="28">
        <v>7809639.747249716</v>
      </c>
      <c r="W17" s="29">
        <v>3394</v>
      </c>
      <c r="X17" s="5">
        <v>8854277.4804805052</v>
      </c>
    </row>
    <row r="18" spans="2:24" x14ac:dyDescent="0.35">
      <c r="B18" s="6" t="s">
        <v>27</v>
      </c>
      <c r="C18" s="2">
        <v>1435</v>
      </c>
      <c r="D18" s="2">
        <v>6953041.3373361537</v>
      </c>
      <c r="E18" s="3">
        <v>8</v>
      </c>
      <c r="F18" s="4">
        <v>67193.465462616208</v>
      </c>
      <c r="G18" s="2">
        <v>36</v>
      </c>
      <c r="H18" s="2">
        <v>122554.56583405784</v>
      </c>
      <c r="I18" s="3">
        <v>74</v>
      </c>
      <c r="J18" s="28">
        <v>396083.02047805348</v>
      </c>
      <c r="K18" s="28">
        <v>138</v>
      </c>
      <c r="L18" s="28">
        <v>710434.34598547674</v>
      </c>
      <c r="M18" s="29">
        <v>212</v>
      </c>
      <c r="N18" s="5">
        <v>1106517.3664635303</v>
      </c>
      <c r="O18" s="28">
        <v>436</v>
      </c>
      <c r="P18" s="4">
        <v>1873142.876812624</v>
      </c>
      <c r="Q18" s="3">
        <v>105</v>
      </c>
      <c r="R18" s="28">
        <v>950874.91960922</v>
      </c>
      <c r="S18" s="28">
        <v>45</v>
      </c>
      <c r="T18" s="28">
        <v>261530.80478555028</v>
      </c>
      <c r="U18" s="28">
        <v>593</v>
      </c>
      <c r="V18" s="28">
        <v>2571227.3383685551</v>
      </c>
      <c r="W18" s="29">
        <v>743</v>
      </c>
      <c r="X18" s="5">
        <v>3783633.0627633254</v>
      </c>
    </row>
    <row r="19" spans="2:24" x14ac:dyDescent="0.35">
      <c r="B19" s="6" t="s">
        <v>28</v>
      </c>
      <c r="C19" s="2">
        <v>174</v>
      </c>
      <c r="D19" s="2">
        <v>1838543.6520542144</v>
      </c>
      <c r="E19" s="3">
        <v>2</v>
      </c>
      <c r="F19" s="4">
        <v>41797.632582090555</v>
      </c>
      <c r="G19" s="2">
        <v>7</v>
      </c>
      <c r="H19" s="2">
        <v>97527.809358211292</v>
      </c>
      <c r="I19" s="3">
        <v>19</v>
      </c>
      <c r="J19" s="2">
        <v>204773.56829175862</v>
      </c>
      <c r="K19" s="2">
        <v>5</v>
      </c>
      <c r="L19" s="2">
        <v>31174.067634142539</v>
      </c>
      <c r="M19" s="61">
        <v>24</v>
      </c>
      <c r="N19" s="5">
        <v>235947.63592590118</v>
      </c>
      <c r="O19" s="2">
        <v>113</v>
      </c>
      <c r="P19" s="4">
        <v>1032795.8506096882</v>
      </c>
      <c r="Q19" s="3">
        <v>4</v>
      </c>
      <c r="R19" s="2">
        <v>47370.650259702626</v>
      </c>
      <c r="S19" s="2">
        <v>0</v>
      </c>
      <c r="T19" s="2">
        <v>0</v>
      </c>
      <c r="U19" s="2">
        <v>24</v>
      </c>
      <c r="V19" s="2">
        <v>383104.07331862056</v>
      </c>
      <c r="W19" s="61">
        <v>28</v>
      </c>
      <c r="X19" s="5">
        <v>430474.7235783232</v>
      </c>
    </row>
    <row r="20" spans="2:24" x14ac:dyDescent="0.35">
      <c r="B20" s="6" t="s">
        <v>0</v>
      </c>
      <c r="C20" s="2">
        <v>282</v>
      </c>
      <c r="D20" s="2">
        <v>132973.95021762635</v>
      </c>
      <c r="E20" s="3">
        <v>10</v>
      </c>
      <c r="F20" s="4">
        <v>3636.3940346418781</v>
      </c>
      <c r="G20" s="2">
        <v>2</v>
      </c>
      <c r="H20" s="2">
        <v>1079.7721750373394</v>
      </c>
      <c r="I20" s="3">
        <v>5</v>
      </c>
      <c r="J20" s="28">
        <v>2062.0165407164673</v>
      </c>
      <c r="K20" s="28">
        <v>23</v>
      </c>
      <c r="L20" s="28">
        <v>29143.399317862637</v>
      </c>
      <c r="M20" s="29">
        <v>28</v>
      </c>
      <c r="N20" s="5">
        <v>31205.415858579105</v>
      </c>
      <c r="O20" s="28">
        <v>220</v>
      </c>
      <c r="P20" s="4">
        <v>65732.008801188174</v>
      </c>
      <c r="Q20" s="3">
        <v>2</v>
      </c>
      <c r="R20" s="28">
        <v>783.70561091419791</v>
      </c>
      <c r="S20" s="28">
        <v>12</v>
      </c>
      <c r="T20" s="28">
        <v>26687.788403664817</v>
      </c>
      <c r="U20" s="28">
        <v>8</v>
      </c>
      <c r="V20" s="28">
        <v>3848.8653336008383</v>
      </c>
      <c r="W20" s="29">
        <v>22</v>
      </c>
      <c r="X20" s="5">
        <v>31320.359348179853</v>
      </c>
    </row>
    <row r="21" spans="2:24" x14ac:dyDescent="0.35">
      <c r="B21" s="7" t="s">
        <v>4</v>
      </c>
      <c r="C21" s="8">
        <v>389442</v>
      </c>
      <c r="D21" s="8">
        <v>473774384.44859868</v>
      </c>
      <c r="E21" s="9">
        <v>1487</v>
      </c>
      <c r="F21" s="10">
        <v>6328951.5081979102</v>
      </c>
      <c r="G21" s="8">
        <v>36253</v>
      </c>
      <c r="H21" s="8">
        <v>34657108.767401755</v>
      </c>
      <c r="I21" s="9">
        <v>33983</v>
      </c>
      <c r="J21" s="30">
        <v>49886540.822563484</v>
      </c>
      <c r="K21" s="30">
        <v>10046</v>
      </c>
      <c r="L21" s="30">
        <v>8337250.4818918733</v>
      </c>
      <c r="M21" s="31">
        <v>44029</v>
      </c>
      <c r="N21" s="11">
        <v>58223791.304455355</v>
      </c>
      <c r="O21" s="30">
        <v>243214</v>
      </c>
      <c r="P21" s="10">
        <v>300460897.26211578</v>
      </c>
      <c r="Q21" s="9">
        <v>693</v>
      </c>
      <c r="R21" s="30">
        <v>1710623.8073742171</v>
      </c>
      <c r="S21" s="30">
        <v>33269</v>
      </c>
      <c r="T21" s="30">
        <v>23283455.760689046</v>
      </c>
      <c r="U21" s="30">
        <v>30497</v>
      </c>
      <c r="V21" s="30">
        <v>49109556.038364656</v>
      </c>
      <c r="W21" s="31">
        <v>64459</v>
      </c>
      <c r="X21" s="11">
        <v>74103635.606427923</v>
      </c>
    </row>
    <row r="22" spans="2:24" s="24" customFormat="1" x14ac:dyDescent="0.35">
      <c r="B22" s="24" t="s">
        <v>49</v>
      </c>
      <c r="D22" s="25">
        <v>17326.440527447012</v>
      </c>
      <c r="E22" s="27"/>
      <c r="F22" s="34">
        <v>231.45658673698159</v>
      </c>
      <c r="H22" s="25">
        <v>1267.4478689060434</v>
      </c>
      <c r="I22" s="27"/>
      <c r="J22" s="25">
        <v>1824.4046344721291</v>
      </c>
      <c r="K22" s="32"/>
      <c r="L22" s="25">
        <v>304.90224752241926</v>
      </c>
      <c r="M22" s="32"/>
      <c r="N22" s="34">
        <v>2129.3068819945479</v>
      </c>
      <c r="P22" s="25">
        <v>10988.179264470602</v>
      </c>
      <c r="Q22" s="27"/>
      <c r="R22" s="25">
        <v>62.559358707836545</v>
      </c>
      <c r="S22" s="32"/>
      <c r="T22" s="25">
        <v>851.50110422398836</v>
      </c>
      <c r="U22" s="32"/>
      <c r="V22" s="25">
        <v>1795.9894624070112</v>
      </c>
      <c r="W22" s="32"/>
      <c r="X22" s="34">
        <v>2710.0499253388361</v>
      </c>
    </row>
    <row r="24" spans="2:24" x14ac:dyDescent="0.35">
      <c r="B24" s="6" t="s">
        <v>29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P24" s="26"/>
    </row>
    <row r="25" spans="2:24" x14ac:dyDescent="0.35"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7" spans="2:24" x14ac:dyDescent="0.35">
      <c r="B27" s="7" t="s">
        <v>3</v>
      </c>
    </row>
    <row r="28" spans="2:24" x14ac:dyDescent="0.35">
      <c r="B28" s="111" t="s">
        <v>47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</row>
    <row r="29" spans="2:24" ht="15" customHeight="1" x14ac:dyDescent="0.35">
      <c r="B29" s="112" t="s">
        <v>30</v>
      </c>
      <c r="C29" s="114" t="s">
        <v>6</v>
      </c>
      <c r="D29" s="114"/>
      <c r="E29" s="116" t="s">
        <v>7</v>
      </c>
      <c r="F29" s="117"/>
      <c r="G29" s="118" t="s">
        <v>8</v>
      </c>
      <c r="H29" s="119"/>
      <c r="I29" s="108" t="s">
        <v>9</v>
      </c>
      <c r="J29" s="109"/>
      <c r="K29" s="109"/>
      <c r="L29" s="109"/>
      <c r="M29" s="109"/>
      <c r="N29" s="110"/>
      <c r="O29" s="108" t="s">
        <v>10</v>
      </c>
      <c r="P29" s="110"/>
      <c r="Q29" s="108" t="s">
        <v>11</v>
      </c>
      <c r="R29" s="109"/>
      <c r="S29" s="109"/>
      <c r="T29" s="109"/>
      <c r="U29" s="109"/>
      <c r="V29" s="109"/>
      <c r="W29" s="109"/>
      <c r="X29" s="110"/>
    </row>
    <row r="30" spans="2:24" ht="15" customHeight="1" x14ac:dyDescent="0.35">
      <c r="B30" s="112"/>
      <c r="C30" s="115"/>
      <c r="D30" s="115"/>
      <c r="E30" s="116"/>
      <c r="F30" s="117"/>
      <c r="G30" s="120"/>
      <c r="H30" s="121"/>
      <c r="I30" s="123" t="s">
        <v>12</v>
      </c>
      <c r="J30" s="124"/>
      <c r="K30" s="124" t="s">
        <v>13</v>
      </c>
      <c r="L30" s="124"/>
      <c r="M30" s="125" t="s">
        <v>4</v>
      </c>
      <c r="N30" s="126"/>
      <c r="O30" s="123" t="s">
        <v>14</v>
      </c>
      <c r="P30" s="129"/>
      <c r="Q30" s="123" t="s">
        <v>15</v>
      </c>
      <c r="R30" s="124"/>
      <c r="S30" s="124" t="s">
        <v>16</v>
      </c>
      <c r="T30" s="124"/>
      <c r="U30" s="124" t="s">
        <v>17</v>
      </c>
      <c r="V30" s="124"/>
      <c r="W30" s="125" t="s">
        <v>4</v>
      </c>
      <c r="X30" s="126"/>
    </row>
    <row r="31" spans="2:24" x14ac:dyDescent="0.35">
      <c r="B31" s="112"/>
      <c r="C31" s="115"/>
      <c r="D31" s="115"/>
      <c r="E31" s="118"/>
      <c r="F31" s="114"/>
      <c r="G31" s="120"/>
      <c r="H31" s="121"/>
      <c r="I31" s="123"/>
      <c r="J31" s="124"/>
      <c r="K31" s="124"/>
      <c r="L31" s="124"/>
      <c r="M31" s="127"/>
      <c r="N31" s="128"/>
      <c r="O31" s="123"/>
      <c r="P31" s="129"/>
      <c r="Q31" s="123"/>
      <c r="R31" s="124"/>
      <c r="S31" s="124"/>
      <c r="T31" s="124"/>
      <c r="U31" s="124"/>
      <c r="V31" s="124"/>
      <c r="W31" s="127"/>
      <c r="X31" s="128"/>
    </row>
    <row r="32" spans="2:24" x14ac:dyDescent="0.35">
      <c r="B32" s="113"/>
      <c r="C32" s="18" t="s">
        <v>18</v>
      </c>
      <c r="D32" s="18" t="s">
        <v>19</v>
      </c>
      <c r="E32" s="19" t="s">
        <v>18</v>
      </c>
      <c r="F32" s="18" t="s">
        <v>19</v>
      </c>
      <c r="G32" s="19" t="s">
        <v>18</v>
      </c>
      <c r="H32" s="20" t="s">
        <v>19</v>
      </c>
      <c r="I32" s="19" t="s">
        <v>18</v>
      </c>
      <c r="J32" s="18" t="s">
        <v>19</v>
      </c>
      <c r="K32" s="18" t="s">
        <v>18</v>
      </c>
      <c r="L32" s="18" t="s">
        <v>19</v>
      </c>
      <c r="M32" s="21" t="s">
        <v>18</v>
      </c>
      <c r="N32" s="22" t="s">
        <v>19</v>
      </c>
      <c r="O32" s="19" t="s">
        <v>18</v>
      </c>
      <c r="P32" s="20" t="s">
        <v>19</v>
      </c>
      <c r="Q32" s="19" t="s">
        <v>18</v>
      </c>
      <c r="R32" s="18" t="s">
        <v>19</v>
      </c>
      <c r="S32" s="18" t="s">
        <v>18</v>
      </c>
      <c r="T32" s="18" t="s">
        <v>19</v>
      </c>
      <c r="U32" s="18" t="s">
        <v>18</v>
      </c>
      <c r="V32" s="18" t="s">
        <v>19</v>
      </c>
      <c r="W32" s="21" t="s">
        <v>18</v>
      </c>
      <c r="X32" s="22" t="s">
        <v>19</v>
      </c>
    </row>
    <row r="33" spans="2:24" x14ac:dyDescent="0.35">
      <c r="B33" s="6" t="s">
        <v>31</v>
      </c>
      <c r="C33" s="2">
        <v>349726</v>
      </c>
      <c r="D33" s="2">
        <v>162705490.9417564</v>
      </c>
      <c r="E33" s="3">
        <v>1123</v>
      </c>
      <c r="F33" s="28">
        <v>1504416.0355224148</v>
      </c>
      <c r="G33" s="3">
        <v>34615</v>
      </c>
      <c r="H33" s="4">
        <v>16601729.195611529</v>
      </c>
      <c r="I33" s="3">
        <v>29646</v>
      </c>
      <c r="J33" s="28">
        <v>14150651.2941592</v>
      </c>
      <c r="K33" s="28">
        <v>9218</v>
      </c>
      <c r="L33" s="28">
        <v>4455666.5819916297</v>
      </c>
      <c r="M33" s="29">
        <v>38864</v>
      </c>
      <c r="N33" s="5">
        <v>18606317.876150828</v>
      </c>
      <c r="O33" s="3">
        <v>216226</v>
      </c>
      <c r="P33" s="4">
        <v>95521186.186230749</v>
      </c>
      <c r="Q33" s="3">
        <v>582</v>
      </c>
      <c r="R33" s="28">
        <v>456114.85045503691</v>
      </c>
      <c r="S33" s="28">
        <v>31305</v>
      </c>
      <c r="T33" s="28">
        <v>12787376.977550492</v>
      </c>
      <c r="U33" s="28">
        <v>27011</v>
      </c>
      <c r="V33" s="28">
        <v>17228349.820235349</v>
      </c>
      <c r="W33" s="29">
        <v>58898</v>
      </c>
      <c r="X33" s="5">
        <v>30471841.648240879</v>
      </c>
    </row>
    <row r="34" spans="2:24" x14ac:dyDescent="0.35">
      <c r="B34" s="6" t="s">
        <v>1</v>
      </c>
      <c r="C34" s="2">
        <v>28223</v>
      </c>
      <c r="D34" s="2">
        <v>117260040.60169783</v>
      </c>
      <c r="E34" s="3">
        <v>263</v>
      </c>
      <c r="F34" s="28">
        <v>2520415.3609434562</v>
      </c>
      <c r="G34" s="3">
        <v>1129</v>
      </c>
      <c r="H34" s="4">
        <v>6364731.0106388908</v>
      </c>
      <c r="I34" s="3">
        <v>3217</v>
      </c>
      <c r="J34" s="28">
        <v>13178384.389733667</v>
      </c>
      <c r="K34" s="28">
        <v>675</v>
      </c>
      <c r="L34" s="28">
        <v>2288311.7273707618</v>
      </c>
      <c r="M34" s="29">
        <v>3892</v>
      </c>
      <c r="N34" s="5">
        <v>15466696.117104428</v>
      </c>
      <c r="O34" s="3">
        <v>19028</v>
      </c>
      <c r="P34" s="4">
        <v>77567146.005853072</v>
      </c>
      <c r="Q34" s="3">
        <v>58</v>
      </c>
      <c r="R34" s="28">
        <v>367847.3125863818</v>
      </c>
      <c r="S34" s="28">
        <v>1319</v>
      </c>
      <c r="T34" s="28">
        <v>3085198.188595098</v>
      </c>
      <c r="U34" s="28">
        <v>2534</v>
      </c>
      <c r="V34" s="28">
        <v>11888006.605976505</v>
      </c>
      <c r="W34" s="29">
        <v>3911</v>
      </c>
      <c r="X34" s="5">
        <v>15341052.107157985</v>
      </c>
    </row>
    <row r="35" spans="2:24" x14ac:dyDescent="0.35">
      <c r="B35" s="6" t="s">
        <v>32</v>
      </c>
      <c r="C35" s="2">
        <v>10229</v>
      </c>
      <c r="D35" s="2">
        <v>150880915.00057819</v>
      </c>
      <c r="E35" s="3">
        <v>88</v>
      </c>
      <c r="F35" s="28">
        <v>1795596.4204159144</v>
      </c>
      <c r="G35" s="3">
        <v>470</v>
      </c>
      <c r="H35" s="4">
        <v>10083459.925614147</v>
      </c>
      <c r="I35" s="3">
        <v>992</v>
      </c>
      <c r="J35" s="28">
        <v>15572305.875737032</v>
      </c>
      <c r="K35" s="28">
        <v>142</v>
      </c>
      <c r="L35" s="28">
        <v>1437865.7013503422</v>
      </c>
      <c r="M35" s="29">
        <v>1134</v>
      </c>
      <c r="N35" s="5">
        <v>17010171.577087376</v>
      </c>
      <c r="O35" s="3">
        <v>7217</v>
      </c>
      <c r="P35" s="4">
        <v>100782806.17897886</v>
      </c>
      <c r="Q35" s="3">
        <v>43</v>
      </c>
      <c r="R35" s="28">
        <v>482759.80562010972</v>
      </c>
      <c r="S35" s="28">
        <v>433</v>
      </c>
      <c r="T35" s="28">
        <v>5143080.3760811659</v>
      </c>
      <c r="U35" s="28">
        <v>844</v>
      </c>
      <c r="V35" s="28">
        <v>15583040.716780636</v>
      </c>
      <c r="W35" s="29">
        <v>1320</v>
      </c>
      <c r="X35" s="5">
        <v>21208880.898481913</v>
      </c>
    </row>
    <row r="36" spans="2:24" x14ac:dyDescent="0.35">
      <c r="B36" s="6" t="s">
        <v>33</v>
      </c>
      <c r="C36" s="2">
        <v>1264</v>
      </c>
      <c r="D36" s="2">
        <v>42927937.904566251</v>
      </c>
      <c r="E36" s="3">
        <v>13</v>
      </c>
      <c r="F36" s="28">
        <v>508523.69131612388</v>
      </c>
      <c r="G36" s="3">
        <v>39</v>
      </c>
      <c r="H36" s="4">
        <v>1607188.6355371834</v>
      </c>
      <c r="I36" s="3">
        <v>128</v>
      </c>
      <c r="J36" s="28">
        <v>6985199.2629335811</v>
      </c>
      <c r="K36" s="28">
        <v>11</v>
      </c>
      <c r="L36" s="28">
        <v>155406.4711791391</v>
      </c>
      <c r="M36" s="29">
        <v>139</v>
      </c>
      <c r="N36" s="5">
        <v>7140605.73411272</v>
      </c>
      <c r="O36" s="3">
        <v>743</v>
      </c>
      <c r="P36" s="4">
        <v>26589758.891053081</v>
      </c>
      <c r="Q36" s="3">
        <v>10</v>
      </c>
      <c r="R36" s="28">
        <v>403901.83871268865</v>
      </c>
      <c r="S36" s="28">
        <v>212</v>
      </c>
      <c r="T36" s="28">
        <v>2267800.218462293</v>
      </c>
      <c r="U36" s="28">
        <v>108</v>
      </c>
      <c r="V36" s="28">
        <v>4410158.8953721663</v>
      </c>
      <c r="W36" s="29">
        <v>330</v>
      </c>
      <c r="X36" s="5">
        <v>7081860.9525471479</v>
      </c>
    </row>
    <row r="37" spans="2:24" x14ac:dyDescent="0.35">
      <c r="B37" s="7" t="s">
        <v>4</v>
      </c>
      <c r="C37" s="8">
        <v>389442</v>
      </c>
      <c r="D37" s="8">
        <v>473774384.44859868</v>
      </c>
      <c r="E37" s="9">
        <v>1487</v>
      </c>
      <c r="F37" s="30">
        <v>6328951.5081979092</v>
      </c>
      <c r="G37" s="9">
        <v>36253</v>
      </c>
      <c r="H37" s="10">
        <v>34657108.767401755</v>
      </c>
      <c r="I37" s="9">
        <v>33983</v>
      </c>
      <c r="J37" s="30">
        <v>49886540.822563484</v>
      </c>
      <c r="K37" s="30">
        <v>10046</v>
      </c>
      <c r="L37" s="30">
        <v>8337250.4818918724</v>
      </c>
      <c r="M37" s="31">
        <v>44029</v>
      </c>
      <c r="N37" s="11">
        <v>58223791.304455347</v>
      </c>
      <c r="O37" s="9">
        <v>243214</v>
      </c>
      <c r="P37" s="10">
        <v>300460897.26211578</v>
      </c>
      <c r="Q37" s="9">
        <v>693</v>
      </c>
      <c r="R37" s="30">
        <v>1710623.8073742171</v>
      </c>
      <c r="S37" s="30">
        <v>33269</v>
      </c>
      <c r="T37" s="30">
        <v>23283455.760689046</v>
      </c>
      <c r="U37" s="30">
        <v>30497</v>
      </c>
      <c r="V37" s="30">
        <v>49109556.038364664</v>
      </c>
      <c r="W37" s="31">
        <v>64459</v>
      </c>
      <c r="X37" s="11">
        <v>74103635.606427923</v>
      </c>
    </row>
    <row r="38" spans="2:24" s="24" customFormat="1" x14ac:dyDescent="0.35">
      <c r="B38" s="24" t="s">
        <v>49</v>
      </c>
      <c r="D38" s="25">
        <v>17326.440527447012</v>
      </c>
      <c r="E38" s="27"/>
      <c r="F38" s="34">
        <v>231.45658673698156</v>
      </c>
      <c r="H38" s="25">
        <v>1267.4478689060434</v>
      </c>
      <c r="I38" s="27"/>
      <c r="J38" s="25">
        <v>1824.4046344721291</v>
      </c>
      <c r="K38" s="32"/>
      <c r="L38" s="25">
        <v>304.90224752241926</v>
      </c>
      <c r="M38" s="32"/>
      <c r="N38" s="34">
        <v>2129.3068819945479</v>
      </c>
      <c r="P38" s="25">
        <v>10988.179264470602</v>
      </c>
      <c r="Q38" s="27"/>
      <c r="R38" s="25">
        <v>62.559358707836545</v>
      </c>
      <c r="S38" s="32"/>
      <c r="T38" s="25">
        <v>851.50110422398836</v>
      </c>
      <c r="U38" s="32"/>
      <c r="V38" s="25">
        <v>1795.9894624070116</v>
      </c>
      <c r="W38" s="32"/>
      <c r="X38" s="34">
        <v>2710.0499253388361</v>
      </c>
    </row>
    <row r="39" spans="2:24" x14ac:dyDescent="0.35">
      <c r="P39" s="26"/>
    </row>
    <row r="40" spans="2:24" x14ac:dyDescent="0.35">
      <c r="B40" s="6" t="s">
        <v>29</v>
      </c>
      <c r="P40" s="26"/>
    </row>
    <row r="41" spans="2:24" x14ac:dyDescent="0.35">
      <c r="C41" s="26"/>
    </row>
    <row r="42" spans="2:24" x14ac:dyDescent="0.35">
      <c r="B42" s="6" t="s">
        <v>34</v>
      </c>
    </row>
    <row r="43" spans="2:24" x14ac:dyDescent="0.35">
      <c r="B43" s="6" t="s">
        <v>54</v>
      </c>
    </row>
    <row r="44" spans="2:24" x14ac:dyDescent="0.35">
      <c r="B44" s="6" t="s">
        <v>51</v>
      </c>
    </row>
    <row r="45" spans="2:24" x14ac:dyDescent="0.35">
      <c r="B45" s="6" t="s">
        <v>52</v>
      </c>
    </row>
    <row r="46" spans="2:24" x14ac:dyDescent="0.35">
      <c r="B46" s="6" t="s">
        <v>53</v>
      </c>
    </row>
    <row r="47" spans="2:24" x14ac:dyDescent="0.35">
      <c r="B47" s="103" t="s">
        <v>86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</row>
    <row r="48" spans="2:24" x14ac:dyDescent="0.35"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</row>
    <row r="50" spans="2:22" x14ac:dyDescent="0.35">
      <c r="B50" s="104" t="s">
        <v>35</v>
      </c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</row>
    <row r="51" spans="2:22" x14ac:dyDescent="0.35">
      <c r="B51" s="105" t="s">
        <v>36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</row>
    <row r="52" spans="2:22" x14ac:dyDescent="0.35">
      <c r="B52" s="106" t="s">
        <v>37</v>
      </c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</row>
    <row r="53" spans="2:22" x14ac:dyDescent="0.35"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</row>
    <row r="54" spans="2:22" x14ac:dyDescent="0.35"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</row>
    <row r="55" spans="2:22" x14ac:dyDescent="0.35">
      <c r="B55" s="106" t="s">
        <v>38</v>
      </c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</row>
    <row r="56" spans="2:22" x14ac:dyDescent="0.35"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</row>
    <row r="57" spans="2:22" x14ac:dyDescent="0.35">
      <c r="B57" s="102" t="s">
        <v>39</v>
      </c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</row>
    <row r="58" spans="2:22" x14ac:dyDescent="0.35">
      <c r="B58" s="107" t="s">
        <v>40</v>
      </c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</row>
    <row r="59" spans="2:22" x14ac:dyDescent="0.35"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</row>
    <row r="60" spans="2:22" x14ac:dyDescent="0.35">
      <c r="B60" s="102" t="s">
        <v>41</v>
      </c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</row>
    <row r="61" spans="2:22" x14ac:dyDescent="0.35">
      <c r="B61" s="102" t="s">
        <v>42</v>
      </c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</row>
    <row r="62" spans="2:22" x14ac:dyDescent="0.35">
      <c r="B62" s="102" t="s">
        <v>43</v>
      </c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</row>
    <row r="63" spans="2:22" x14ac:dyDescent="0.35">
      <c r="B63" s="102" t="s">
        <v>44</v>
      </c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</row>
    <row r="65" spans="2:22" x14ac:dyDescent="0.3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82"/>
      <c r="N65" s="82"/>
      <c r="O65" s="17"/>
      <c r="P65" s="17"/>
      <c r="Q65" s="17"/>
      <c r="R65" s="17"/>
      <c r="S65" s="17"/>
      <c r="T65" s="17"/>
      <c r="U65" s="17"/>
      <c r="V65" s="17"/>
    </row>
    <row r="66" spans="2:22" x14ac:dyDescent="0.35">
      <c r="B66" s="33" t="s">
        <v>45</v>
      </c>
    </row>
    <row r="67" spans="2:22" x14ac:dyDescent="0.35">
      <c r="B67" s="23" t="str">
        <f>Indice!B15</f>
        <v>Información al: 2/10/2020</v>
      </c>
    </row>
    <row r="68" spans="2:22" x14ac:dyDescent="0.35">
      <c r="B68" s="6" t="s">
        <v>29</v>
      </c>
    </row>
    <row r="70" spans="2:22" x14ac:dyDescent="0.35">
      <c r="B70" s="6" t="str">
        <f>+Indice!B16</f>
        <v>Actualización: 6/10/2020</v>
      </c>
    </row>
  </sheetData>
  <mergeCells count="43">
    <mergeCell ref="O30:P31"/>
    <mergeCell ref="Q30:R31"/>
    <mergeCell ref="O6:P6"/>
    <mergeCell ref="Q6:X6"/>
    <mergeCell ref="S7:T8"/>
    <mergeCell ref="U7:V8"/>
    <mergeCell ref="W7:X8"/>
    <mergeCell ref="S30:T31"/>
    <mergeCell ref="U30:V31"/>
    <mergeCell ref="W30:X31"/>
    <mergeCell ref="K7:L8"/>
    <mergeCell ref="M7:N8"/>
    <mergeCell ref="O7:P8"/>
    <mergeCell ref="Q7:R8"/>
    <mergeCell ref="O29:P29"/>
    <mergeCell ref="Q29:X29"/>
    <mergeCell ref="I6:N6"/>
    <mergeCell ref="B5:L5"/>
    <mergeCell ref="B28:L28"/>
    <mergeCell ref="B29:B32"/>
    <mergeCell ref="C29:D31"/>
    <mergeCell ref="E29:F31"/>
    <mergeCell ref="G29:H31"/>
    <mergeCell ref="I29:N29"/>
    <mergeCell ref="B6:B9"/>
    <mergeCell ref="C6:D8"/>
    <mergeCell ref="E6:F8"/>
    <mergeCell ref="G6:H8"/>
    <mergeCell ref="I30:J31"/>
    <mergeCell ref="K30:L31"/>
    <mergeCell ref="M30:N31"/>
    <mergeCell ref="I7:J8"/>
    <mergeCell ref="B60:V60"/>
    <mergeCell ref="B61:V61"/>
    <mergeCell ref="B47:X48"/>
    <mergeCell ref="B62:V62"/>
    <mergeCell ref="B63:V63"/>
    <mergeCell ref="B50:V50"/>
    <mergeCell ref="B51:V51"/>
    <mergeCell ref="B52:V54"/>
    <mergeCell ref="B55:V56"/>
    <mergeCell ref="B57:V57"/>
    <mergeCell ref="B58:V5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5"/>
  <sheetViews>
    <sheetView zoomScale="75" zoomScaleNormal="75" workbookViewId="0">
      <selection activeCell="B1" sqref="B1"/>
    </sheetView>
  </sheetViews>
  <sheetFormatPr baseColWidth="10" defaultColWidth="11.453125" defaultRowHeight="14.5" x14ac:dyDescent="0.35"/>
  <cols>
    <col min="1" max="1" width="5.7265625" style="6" customWidth="1"/>
    <col min="2" max="2" width="20.81640625" style="6" customWidth="1"/>
    <col min="3" max="3" width="28.7265625" style="6" bestFit="1" customWidth="1"/>
    <col min="4" max="4" width="12.453125" style="6" bestFit="1" customWidth="1"/>
    <col min="5" max="5" width="17.453125" style="6" bestFit="1" customWidth="1"/>
    <col min="6" max="6" width="9.54296875" style="6" bestFit="1" customWidth="1"/>
    <col min="7" max="7" width="15.26953125" style="6" bestFit="1" customWidth="1"/>
    <col min="8" max="8" width="11" style="6" bestFit="1" customWidth="1"/>
    <col min="9" max="9" width="16.453125" style="6" bestFit="1" customWidth="1"/>
    <col min="10" max="10" width="11" style="6" bestFit="1" customWidth="1"/>
    <col min="11" max="11" width="16.453125" style="6" bestFit="1" customWidth="1"/>
    <col min="12" max="12" width="9.54296875" style="6" bestFit="1" customWidth="1"/>
    <col min="13" max="13" width="14.54296875" style="6" bestFit="1" customWidth="1"/>
    <col min="14" max="14" width="12.54296875" style="15" bestFit="1" customWidth="1"/>
    <col min="15" max="15" width="18.1796875" style="15" bestFit="1" customWidth="1"/>
    <col min="16" max="16" width="11.1796875" style="6" bestFit="1" customWidth="1"/>
    <col min="17" max="17" width="17.453125" style="6" bestFit="1" customWidth="1"/>
    <col min="18" max="18" width="8.7265625" style="6" bestFit="1" customWidth="1"/>
    <col min="19" max="19" width="14.26953125" style="6" bestFit="1" customWidth="1"/>
    <col min="20" max="20" width="11.453125" style="6" bestFit="1" customWidth="1"/>
    <col min="21" max="21" width="16.453125" style="6" customWidth="1"/>
    <col min="22" max="22" width="11.453125" style="6" bestFit="1" customWidth="1"/>
    <col min="23" max="23" width="16" style="6" bestFit="1" customWidth="1"/>
    <col min="24" max="24" width="12.54296875" style="15" bestFit="1" customWidth="1"/>
    <col min="25" max="25" width="18.1796875" style="15" bestFit="1" customWidth="1"/>
    <col min="26" max="16384" width="11.453125" style="6"/>
  </cols>
  <sheetData>
    <row r="2" spans="2:25" x14ac:dyDescent="0.35">
      <c r="B2" s="7" t="s">
        <v>5</v>
      </c>
    </row>
    <row r="3" spans="2:25" ht="15.5" x14ac:dyDescent="0.35">
      <c r="B3" s="7" t="s">
        <v>48</v>
      </c>
      <c r="C3" s="14"/>
    </row>
    <row r="4" spans="2:25" x14ac:dyDescent="0.35">
      <c r="B4" s="112" t="s">
        <v>2</v>
      </c>
      <c r="C4" s="112" t="s">
        <v>30</v>
      </c>
      <c r="D4" s="114" t="s">
        <v>6</v>
      </c>
      <c r="E4" s="114"/>
      <c r="F4" s="116" t="s">
        <v>7</v>
      </c>
      <c r="G4" s="122"/>
      <c r="H4" s="114" t="s">
        <v>8</v>
      </c>
      <c r="I4" s="114"/>
      <c r="J4" s="108" t="s">
        <v>9</v>
      </c>
      <c r="K4" s="109"/>
      <c r="L4" s="109"/>
      <c r="M4" s="109"/>
      <c r="N4" s="109"/>
      <c r="O4" s="110"/>
      <c r="P4" s="109" t="s">
        <v>10</v>
      </c>
      <c r="Q4" s="109"/>
      <c r="R4" s="108" t="s">
        <v>11</v>
      </c>
      <c r="S4" s="109"/>
      <c r="T4" s="109"/>
      <c r="U4" s="109"/>
      <c r="V4" s="109"/>
      <c r="W4" s="109"/>
      <c r="X4" s="109"/>
      <c r="Y4" s="110"/>
    </row>
    <row r="5" spans="2:25" x14ac:dyDescent="0.35">
      <c r="B5" s="112"/>
      <c r="C5" s="112"/>
      <c r="D5" s="115"/>
      <c r="E5" s="115"/>
      <c r="F5" s="116"/>
      <c r="G5" s="122"/>
      <c r="H5" s="115"/>
      <c r="I5" s="115"/>
      <c r="J5" s="123" t="s">
        <v>12</v>
      </c>
      <c r="K5" s="124"/>
      <c r="L5" s="124" t="s">
        <v>13</v>
      </c>
      <c r="M5" s="124"/>
      <c r="N5" s="125" t="s">
        <v>4</v>
      </c>
      <c r="O5" s="126"/>
      <c r="P5" s="124" t="s">
        <v>14</v>
      </c>
      <c r="Q5" s="124"/>
      <c r="R5" s="123" t="s">
        <v>15</v>
      </c>
      <c r="S5" s="124"/>
      <c r="T5" s="124" t="s">
        <v>16</v>
      </c>
      <c r="U5" s="124"/>
      <c r="V5" s="124" t="s">
        <v>17</v>
      </c>
      <c r="W5" s="124"/>
      <c r="X5" s="125" t="s">
        <v>4</v>
      </c>
      <c r="Y5" s="126"/>
    </row>
    <row r="6" spans="2:25" x14ac:dyDescent="0.35">
      <c r="B6" s="112"/>
      <c r="C6" s="112"/>
      <c r="D6" s="115"/>
      <c r="E6" s="115"/>
      <c r="F6" s="118"/>
      <c r="G6" s="119"/>
      <c r="H6" s="115"/>
      <c r="I6" s="115"/>
      <c r="J6" s="123"/>
      <c r="K6" s="124"/>
      <c r="L6" s="124"/>
      <c r="M6" s="124"/>
      <c r="N6" s="127"/>
      <c r="O6" s="128"/>
      <c r="P6" s="124"/>
      <c r="Q6" s="124"/>
      <c r="R6" s="123"/>
      <c r="S6" s="124"/>
      <c r="T6" s="124"/>
      <c r="U6" s="124"/>
      <c r="V6" s="124"/>
      <c r="W6" s="124"/>
      <c r="X6" s="127"/>
      <c r="Y6" s="128"/>
    </row>
    <row r="7" spans="2:25" x14ac:dyDescent="0.35">
      <c r="B7" s="113"/>
      <c r="C7" s="113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35">
      <c r="B8" s="130" t="s">
        <v>20</v>
      </c>
      <c r="C8" s="6" t="s">
        <v>31</v>
      </c>
      <c r="D8" s="36">
        <v>32798</v>
      </c>
      <c r="E8" s="36">
        <v>26479960.144250598</v>
      </c>
      <c r="F8" s="64">
        <v>78</v>
      </c>
      <c r="G8" s="35">
        <v>59380.503354956643</v>
      </c>
      <c r="H8" s="36">
        <v>178</v>
      </c>
      <c r="I8" s="36">
        <v>304640.73475361691</v>
      </c>
      <c r="J8" s="64">
        <v>1058</v>
      </c>
      <c r="K8" s="37">
        <v>737818.39346619416</v>
      </c>
      <c r="L8" s="37">
        <v>0</v>
      </c>
      <c r="M8" s="37">
        <v>0</v>
      </c>
      <c r="N8" s="65">
        <v>1058</v>
      </c>
      <c r="O8" s="42">
        <v>737818.39346619416</v>
      </c>
      <c r="P8" s="36">
        <v>30463</v>
      </c>
      <c r="Q8" s="36">
        <v>24606320.887739919</v>
      </c>
      <c r="R8" s="64">
        <v>2</v>
      </c>
      <c r="S8" s="37">
        <v>1915.7248266791503</v>
      </c>
      <c r="T8" s="37">
        <v>180</v>
      </c>
      <c r="U8" s="37">
        <v>135539.09889877171</v>
      </c>
      <c r="V8" s="37">
        <v>839</v>
      </c>
      <c r="W8" s="37">
        <v>634344.80121045944</v>
      </c>
      <c r="X8" s="65">
        <v>1021</v>
      </c>
      <c r="Y8" s="42">
        <v>771799.62493591034</v>
      </c>
    </row>
    <row r="9" spans="2:25" x14ac:dyDescent="0.35">
      <c r="B9" s="133"/>
      <c r="C9" s="6" t="s">
        <v>1</v>
      </c>
      <c r="D9" s="36">
        <v>5660</v>
      </c>
      <c r="E9" s="36">
        <v>20605224.128031723</v>
      </c>
      <c r="F9" s="64">
        <v>11</v>
      </c>
      <c r="G9" s="35">
        <v>31348.224436567914</v>
      </c>
      <c r="H9" s="36">
        <v>73</v>
      </c>
      <c r="I9" s="36">
        <v>487012.08230232511</v>
      </c>
      <c r="J9" s="64">
        <v>206</v>
      </c>
      <c r="K9" s="37">
        <v>943399.59651352023</v>
      </c>
      <c r="L9" s="37">
        <v>0</v>
      </c>
      <c r="M9" s="37">
        <v>0</v>
      </c>
      <c r="N9" s="65">
        <v>206</v>
      </c>
      <c r="O9" s="42">
        <v>943399.59651352023</v>
      </c>
      <c r="P9" s="36">
        <v>5186</v>
      </c>
      <c r="Q9" s="36">
        <v>18084604.798577208</v>
      </c>
      <c r="R9" s="64">
        <v>1</v>
      </c>
      <c r="S9" s="37">
        <v>17415.680242537732</v>
      </c>
      <c r="T9" s="37">
        <v>27</v>
      </c>
      <c r="U9" s="37">
        <v>139882.74370806306</v>
      </c>
      <c r="V9" s="37">
        <v>156</v>
      </c>
      <c r="W9" s="37">
        <v>901561.00225149922</v>
      </c>
      <c r="X9" s="65">
        <v>184</v>
      </c>
      <c r="Y9" s="42">
        <v>1058859.4262021</v>
      </c>
    </row>
    <row r="10" spans="2:25" x14ac:dyDescent="0.35">
      <c r="B10" s="133"/>
      <c r="C10" s="6" t="s">
        <v>32</v>
      </c>
      <c r="D10" s="36">
        <v>1825</v>
      </c>
      <c r="E10" s="36">
        <v>24243327.579262245</v>
      </c>
      <c r="F10" s="64">
        <v>0</v>
      </c>
      <c r="G10" s="35">
        <v>0</v>
      </c>
      <c r="H10" s="36">
        <v>86</v>
      </c>
      <c r="I10" s="36">
        <v>1885762.8903898883</v>
      </c>
      <c r="J10" s="64">
        <v>176</v>
      </c>
      <c r="K10" s="37">
        <v>2722750.0334381061</v>
      </c>
      <c r="L10" s="37">
        <v>0</v>
      </c>
      <c r="M10" s="37">
        <v>0</v>
      </c>
      <c r="N10" s="65">
        <v>176</v>
      </c>
      <c r="O10" s="42">
        <v>2722750.0334381061</v>
      </c>
      <c r="P10" s="36">
        <v>1421</v>
      </c>
      <c r="Q10" s="36">
        <v>15844500.838808823</v>
      </c>
      <c r="R10" s="64">
        <v>0</v>
      </c>
      <c r="S10" s="37">
        <v>0</v>
      </c>
      <c r="T10" s="37">
        <v>16</v>
      </c>
      <c r="U10" s="37">
        <v>416130.26371519652</v>
      </c>
      <c r="V10" s="37">
        <v>126</v>
      </c>
      <c r="W10" s="37">
        <v>3374183.5529102301</v>
      </c>
      <c r="X10" s="65">
        <v>142</v>
      </c>
      <c r="Y10" s="42">
        <v>3790313.8166254265</v>
      </c>
    </row>
    <row r="11" spans="2:25" x14ac:dyDescent="0.35">
      <c r="B11" s="133"/>
      <c r="C11" s="6" t="s">
        <v>33</v>
      </c>
      <c r="D11" s="36">
        <v>210</v>
      </c>
      <c r="E11" s="36">
        <v>7167970.1788172387</v>
      </c>
      <c r="F11" s="64">
        <v>0</v>
      </c>
      <c r="G11" s="35">
        <v>0</v>
      </c>
      <c r="H11" s="36">
        <v>14</v>
      </c>
      <c r="I11" s="36">
        <v>605020.73162576079</v>
      </c>
      <c r="J11" s="64">
        <v>29</v>
      </c>
      <c r="K11" s="37">
        <v>984821.8863550236</v>
      </c>
      <c r="L11" s="37">
        <v>0</v>
      </c>
      <c r="M11" s="37">
        <v>0</v>
      </c>
      <c r="N11" s="65">
        <v>29</v>
      </c>
      <c r="O11" s="42">
        <v>984821.8863550236</v>
      </c>
      <c r="P11" s="36">
        <v>146</v>
      </c>
      <c r="Q11" s="36">
        <v>4267632.4539459758</v>
      </c>
      <c r="R11" s="64">
        <v>0</v>
      </c>
      <c r="S11" s="37">
        <v>0</v>
      </c>
      <c r="T11" s="37">
        <v>9</v>
      </c>
      <c r="U11" s="37">
        <v>589485.94484941708</v>
      </c>
      <c r="V11" s="37">
        <v>12</v>
      </c>
      <c r="W11" s="37">
        <v>721009.16204106202</v>
      </c>
      <c r="X11" s="65">
        <v>21</v>
      </c>
      <c r="Y11" s="42">
        <v>1310495.1068904791</v>
      </c>
    </row>
    <row r="12" spans="2:25" x14ac:dyDescent="0.35">
      <c r="B12" s="130" t="s">
        <v>21</v>
      </c>
      <c r="C12" s="16" t="s">
        <v>31</v>
      </c>
      <c r="D12" s="39">
        <v>153</v>
      </c>
      <c r="E12" s="39">
        <v>270929.9032802782</v>
      </c>
      <c r="F12" s="66">
        <v>0</v>
      </c>
      <c r="G12" s="38">
        <v>0</v>
      </c>
      <c r="H12" s="39">
        <v>8</v>
      </c>
      <c r="I12" s="39">
        <v>14872.990927127221</v>
      </c>
      <c r="J12" s="66">
        <v>2</v>
      </c>
      <c r="K12" s="39">
        <v>4528.0768630598095</v>
      </c>
      <c r="L12" s="39">
        <v>0</v>
      </c>
      <c r="M12" s="39">
        <v>0</v>
      </c>
      <c r="N12" s="67">
        <v>2</v>
      </c>
      <c r="O12" s="43">
        <v>4528.0768630598095</v>
      </c>
      <c r="P12" s="39">
        <v>111</v>
      </c>
      <c r="Q12" s="39">
        <v>177372.86901736553</v>
      </c>
      <c r="R12" s="66">
        <v>10</v>
      </c>
      <c r="S12" s="39">
        <v>27725.762946120067</v>
      </c>
      <c r="T12" s="39">
        <v>6</v>
      </c>
      <c r="U12" s="39">
        <v>14455.014601306317</v>
      </c>
      <c r="V12" s="39">
        <v>16</v>
      </c>
      <c r="W12" s="39">
        <v>31975.188925299273</v>
      </c>
      <c r="X12" s="67">
        <v>32</v>
      </c>
      <c r="Y12" s="43">
        <v>74155.96647272566</v>
      </c>
    </row>
    <row r="13" spans="2:25" x14ac:dyDescent="0.35">
      <c r="B13" s="131"/>
      <c r="C13" s="33" t="s">
        <v>1</v>
      </c>
      <c r="D13" s="37">
        <v>149</v>
      </c>
      <c r="E13" s="37">
        <v>564581.03446354135</v>
      </c>
      <c r="F13" s="64">
        <v>0</v>
      </c>
      <c r="G13" s="35">
        <v>0</v>
      </c>
      <c r="H13" s="37">
        <v>28</v>
      </c>
      <c r="I13" s="37">
        <v>108952.49559731604</v>
      </c>
      <c r="J13" s="64">
        <v>2</v>
      </c>
      <c r="K13" s="37">
        <v>3483.1360485075461</v>
      </c>
      <c r="L13" s="37">
        <v>0</v>
      </c>
      <c r="M13" s="37">
        <v>0</v>
      </c>
      <c r="N13" s="65">
        <v>2</v>
      </c>
      <c r="O13" s="42">
        <v>3483.1360485075461</v>
      </c>
      <c r="P13" s="37">
        <v>87</v>
      </c>
      <c r="Q13" s="37">
        <v>325010.9370471923</v>
      </c>
      <c r="R13" s="64">
        <v>7</v>
      </c>
      <c r="S13" s="37">
        <v>32044.851646269424</v>
      </c>
      <c r="T13" s="37">
        <v>11</v>
      </c>
      <c r="U13" s="37">
        <v>50505.472703359417</v>
      </c>
      <c r="V13" s="37">
        <v>14</v>
      </c>
      <c r="W13" s="37">
        <v>44584.141420896587</v>
      </c>
      <c r="X13" s="65">
        <v>32</v>
      </c>
      <c r="Y13" s="42">
        <v>127134.46577052544</v>
      </c>
    </row>
    <row r="14" spans="2:25" x14ac:dyDescent="0.35">
      <c r="B14" s="131"/>
      <c r="C14" s="33" t="s">
        <v>32</v>
      </c>
      <c r="D14" s="37">
        <v>107</v>
      </c>
      <c r="E14" s="37">
        <v>1507013.6427472748</v>
      </c>
      <c r="F14" s="64">
        <v>0</v>
      </c>
      <c r="G14" s="35">
        <v>0</v>
      </c>
      <c r="H14" s="37">
        <v>19</v>
      </c>
      <c r="I14" s="37">
        <v>162000.65761608595</v>
      </c>
      <c r="J14" s="64">
        <v>4</v>
      </c>
      <c r="K14" s="37">
        <v>11320.192157649524</v>
      </c>
      <c r="L14" s="37">
        <v>0</v>
      </c>
      <c r="M14" s="37">
        <v>0</v>
      </c>
      <c r="N14" s="65">
        <v>4</v>
      </c>
      <c r="O14" s="42">
        <v>11320.192157649524</v>
      </c>
      <c r="P14" s="37">
        <v>60</v>
      </c>
      <c r="Q14" s="37">
        <v>1019409.4273167035</v>
      </c>
      <c r="R14" s="64">
        <v>8</v>
      </c>
      <c r="S14" s="37">
        <v>110763.72634253996</v>
      </c>
      <c r="T14" s="37">
        <v>2</v>
      </c>
      <c r="U14" s="37">
        <v>27865.088388060369</v>
      </c>
      <c r="V14" s="37">
        <v>14</v>
      </c>
      <c r="W14" s="37">
        <v>175654.55092623553</v>
      </c>
      <c r="X14" s="65">
        <v>24</v>
      </c>
      <c r="Y14" s="42">
        <v>314283.3656568359</v>
      </c>
    </row>
    <row r="15" spans="2:25" x14ac:dyDescent="0.35">
      <c r="B15" s="132"/>
      <c r="C15" s="17" t="s">
        <v>33</v>
      </c>
      <c r="D15" s="41">
        <v>5</v>
      </c>
      <c r="E15" s="41">
        <v>153954.61334403354</v>
      </c>
      <c r="F15" s="68">
        <v>0</v>
      </c>
      <c r="G15" s="40">
        <v>0</v>
      </c>
      <c r="H15" s="41">
        <v>2</v>
      </c>
      <c r="I15" s="41">
        <v>135842.3058917943</v>
      </c>
      <c r="J15" s="68">
        <v>1</v>
      </c>
      <c r="K15" s="41">
        <v>6966.2720970150922</v>
      </c>
      <c r="L15" s="41">
        <v>0</v>
      </c>
      <c r="M15" s="41">
        <v>0</v>
      </c>
      <c r="N15" s="69">
        <v>1</v>
      </c>
      <c r="O15" s="44">
        <v>6966.2720970150922</v>
      </c>
      <c r="P15" s="41">
        <v>2</v>
      </c>
      <c r="Q15" s="41">
        <v>11146.035355224147</v>
      </c>
      <c r="R15" s="68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69">
        <v>0</v>
      </c>
      <c r="Y15" s="44">
        <v>0</v>
      </c>
    </row>
    <row r="16" spans="2:25" x14ac:dyDescent="0.35">
      <c r="B16" s="133" t="s">
        <v>90</v>
      </c>
      <c r="C16" s="6" t="s">
        <v>31</v>
      </c>
      <c r="D16" s="36">
        <v>222623</v>
      </c>
      <c r="E16" s="36">
        <v>69619354.358796462</v>
      </c>
      <c r="F16" s="64">
        <v>0</v>
      </c>
      <c r="G16" s="35">
        <v>0</v>
      </c>
      <c r="H16" s="36">
        <v>32483</v>
      </c>
      <c r="I16" s="36">
        <v>15810379.508431977</v>
      </c>
      <c r="J16" s="64">
        <v>11680</v>
      </c>
      <c r="K16" s="37">
        <v>3526551.5188563056</v>
      </c>
      <c r="L16" s="37">
        <v>8395</v>
      </c>
      <c r="M16" s="37">
        <v>3830604.843892809</v>
      </c>
      <c r="N16" s="65">
        <v>20075</v>
      </c>
      <c r="O16" s="42">
        <v>7357156.3627491146</v>
      </c>
      <c r="P16" s="36">
        <v>129163</v>
      </c>
      <c r="Q16" s="36">
        <v>26628942.158833791</v>
      </c>
      <c r="R16" s="64">
        <v>0</v>
      </c>
      <c r="S16" s="37">
        <v>0</v>
      </c>
      <c r="T16" s="37">
        <v>28194</v>
      </c>
      <c r="U16" s="37">
        <v>11918839.00614286</v>
      </c>
      <c r="V16" s="37">
        <v>12708</v>
      </c>
      <c r="W16" s="37">
        <v>7904037.3226387128</v>
      </c>
      <c r="X16" s="65">
        <v>40902</v>
      </c>
      <c r="Y16" s="42">
        <v>19822876.328781571</v>
      </c>
    </row>
    <row r="17" spans="2:25" x14ac:dyDescent="0.35">
      <c r="B17" s="133"/>
      <c r="C17" s="6" t="s">
        <v>1</v>
      </c>
      <c r="D17" s="36">
        <v>4644</v>
      </c>
      <c r="E17" s="36">
        <v>18266934.20244544</v>
      </c>
      <c r="F17" s="64">
        <v>0</v>
      </c>
      <c r="G17" s="35">
        <v>0</v>
      </c>
      <c r="H17" s="36">
        <v>845</v>
      </c>
      <c r="I17" s="36">
        <v>5053554.3946727524</v>
      </c>
      <c r="J17" s="64">
        <v>420</v>
      </c>
      <c r="K17" s="37">
        <v>1094158.4023690899</v>
      </c>
      <c r="L17" s="37">
        <v>411</v>
      </c>
      <c r="M17" s="37">
        <v>1174438.6241124971</v>
      </c>
      <c r="N17" s="65">
        <v>831</v>
      </c>
      <c r="O17" s="42">
        <v>2268597.026481587</v>
      </c>
      <c r="P17" s="36">
        <v>1929</v>
      </c>
      <c r="Q17" s="36">
        <v>6062751.4850350544</v>
      </c>
      <c r="R17" s="64">
        <v>0</v>
      </c>
      <c r="S17" s="37">
        <v>0</v>
      </c>
      <c r="T17" s="37">
        <v>466</v>
      </c>
      <c r="U17" s="37">
        <v>2186019.2859153124</v>
      </c>
      <c r="V17" s="37">
        <v>573</v>
      </c>
      <c r="W17" s="37">
        <v>2696012.0103407344</v>
      </c>
      <c r="X17" s="65">
        <v>1039</v>
      </c>
      <c r="Y17" s="42">
        <v>4882031.2962560467</v>
      </c>
    </row>
    <row r="18" spans="2:25" x14ac:dyDescent="0.35">
      <c r="B18" s="133"/>
      <c r="C18" s="6" t="s">
        <v>32</v>
      </c>
      <c r="D18" s="36">
        <v>1506</v>
      </c>
      <c r="E18" s="36">
        <v>27117620.903414033</v>
      </c>
      <c r="F18" s="64">
        <v>0</v>
      </c>
      <c r="G18" s="35">
        <v>0</v>
      </c>
      <c r="H18" s="36">
        <v>268</v>
      </c>
      <c r="I18" s="36">
        <v>5556412.1780189043</v>
      </c>
      <c r="J18" s="64">
        <v>175</v>
      </c>
      <c r="K18" s="37">
        <v>4432422.2569258679</v>
      </c>
      <c r="L18" s="37">
        <v>64</v>
      </c>
      <c r="M18" s="37">
        <v>371130.11481113045</v>
      </c>
      <c r="N18" s="65">
        <v>239</v>
      </c>
      <c r="O18" s="42">
        <v>4803552.3717369987</v>
      </c>
      <c r="P18" s="36">
        <v>757</v>
      </c>
      <c r="Q18" s="36">
        <v>12750087.337024065</v>
      </c>
      <c r="R18" s="64">
        <v>0</v>
      </c>
      <c r="S18" s="37">
        <v>0</v>
      </c>
      <c r="T18" s="37">
        <v>116</v>
      </c>
      <c r="U18" s="37">
        <v>2606745.7425976396</v>
      </c>
      <c r="V18" s="37">
        <v>126</v>
      </c>
      <c r="W18" s="37">
        <v>1400823.2740364254</v>
      </c>
      <c r="X18" s="65">
        <v>242</v>
      </c>
      <c r="Y18" s="42">
        <v>4007569.0166340647</v>
      </c>
    </row>
    <row r="19" spans="2:25" x14ac:dyDescent="0.35">
      <c r="B19" s="133"/>
      <c r="C19" s="6" t="s">
        <v>33</v>
      </c>
      <c r="D19" s="36">
        <v>202</v>
      </c>
      <c r="E19" s="36">
        <v>9626587.8329878077</v>
      </c>
      <c r="F19" s="64">
        <v>0</v>
      </c>
      <c r="G19" s="35">
        <v>0</v>
      </c>
      <c r="H19" s="36">
        <v>8</v>
      </c>
      <c r="I19" s="36">
        <v>209231.98243384829</v>
      </c>
      <c r="J19" s="64">
        <v>61</v>
      </c>
      <c r="K19" s="37">
        <v>4727935.6838232018</v>
      </c>
      <c r="L19" s="37">
        <v>7</v>
      </c>
      <c r="M19" s="37">
        <v>52247.040727613188</v>
      </c>
      <c r="N19" s="65">
        <v>68</v>
      </c>
      <c r="O19" s="42">
        <v>4780182.7245508153</v>
      </c>
      <c r="P19" s="36">
        <v>98</v>
      </c>
      <c r="Q19" s="36">
        <v>4118151.0234150342</v>
      </c>
      <c r="R19" s="64">
        <v>0</v>
      </c>
      <c r="S19" s="37">
        <v>0</v>
      </c>
      <c r="T19" s="37">
        <v>2</v>
      </c>
      <c r="U19" s="37">
        <v>247302.65944403576</v>
      </c>
      <c r="V19" s="37">
        <v>26</v>
      </c>
      <c r="W19" s="37">
        <v>271719.44314407365</v>
      </c>
      <c r="X19" s="65">
        <v>28</v>
      </c>
      <c r="Y19" s="42">
        <v>519022.10258810944</v>
      </c>
    </row>
    <row r="20" spans="2:25" x14ac:dyDescent="0.35">
      <c r="B20" s="130" t="s">
        <v>22</v>
      </c>
      <c r="C20" s="16" t="s">
        <v>31</v>
      </c>
      <c r="D20" s="39">
        <v>8252</v>
      </c>
      <c r="E20" s="39">
        <v>7448515.755338951</v>
      </c>
      <c r="F20" s="66">
        <v>1030</v>
      </c>
      <c r="G20" s="38">
        <v>1392385.1706179362</v>
      </c>
      <c r="H20" s="39">
        <v>24</v>
      </c>
      <c r="I20" s="39">
        <v>12605.881762856952</v>
      </c>
      <c r="J20" s="66">
        <v>77</v>
      </c>
      <c r="K20" s="39">
        <v>48835.175111181707</v>
      </c>
      <c r="L20" s="39">
        <v>6</v>
      </c>
      <c r="M20" s="39">
        <v>5414.9825703872139</v>
      </c>
      <c r="N20" s="67">
        <v>83</v>
      </c>
      <c r="O20" s="43">
        <v>54250.157681568919</v>
      </c>
      <c r="P20" s="39">
        <v>2826</v>
      </c>
      <c r="Q20" s="39">
        <v>2765831.2906830292</v>
      </c>
      <c r="R20" s="66">
        <v>529</v>
      </c>
      <c r="S20" s="39">
        <v>309172.16490141331</v>
      </c>
      <c r="T20" s="39">
        <v>96</v>
      </c>
      <c r="U20" s="39">
        <v>134269.1566213023</v>
      </c>
      <c r="V20" s="39">
        <v>3664</v>
      </c>
      <c r="W20" s="39">
        <v>2780001.9330708445</v>
      </c>
      <c r="X20" s="67">
        <v>4289</v>
      </c>
      <c r="Y20" s="43">
        <v>3223443.25459356</v>
      </c>
    </row>
    <row r="21" spans="2:25" x14ac:dyDescent="0.35">
      <c r="B21" s="131"/>
      <c r="C21" s="33" t="s">
        <v>1</v>
      </c>
      <c r="D21" s="37">
        <v>1698</v>
      </c>
      <c r="E21" s="37">
        <v>11675876.625858245</v>
      </c>
      <c r="F21" s="64">
        <v>246</v>
      </c>
      <c r="G21" s="35">
        <v>2458687.4466731874</v>
      </c>
      <c r="H21" s="37">
        <v>2</v>
      </c>
      <c r="I21" s="37">
        <v>8847.1655632091679</v>
      </c>
      <c r="J21" s="64">
        <v>14</v>
      </c>
      <c r="K21" s="37">
        <v>51556.153969939143</v>
      </c>
      <c r="L21" s="37">
        <v>1</v>
      </c>
      <c r="M21" s="37">
        <v>1773.9641501705344</v>
      </c>
      <c r="N21" s="65">
        <v>15</v>
      </c>
      <c r="O21" s="42">
        <v>53330.118120109677</v>
      </c>
      <c r="P21" s="37">
        <v>1110</v>
      </c>
      <c r="Q21" s="37">
        <v>6402980.7982024234</v>
      </c>
      <c r="R21" s="64">
        <v>25</v>
      </c>
      <c r="S21" s="37">
        <v>212556.62098882053</v>
      </c>
      <c r="T21" s="37">
        <v>22</v>
      </c>
      <c r="U21" s="37">
        <v>218710.68688836132</v>
      </c>
      <c r="V21" s="37">
        <v>278</v>
      </c>
      <c r="W21" s="37">
        <v>2320763.7894221339</v>
      </c>
      <c r="X21" s="65">
        <v>325</v>
      </c>
      <c r="Y21" s="42">
        <v>2752031.097299316</v>
      </c>
    </row>
    <row r="22" spans="2:25" x14ac:dyDescent="0.35">
      <c r="B22" s="131"/>
      <c r="C22" s="33" t="s">
        <v>32</v>
      </c>
      <c r="D22" s="37">
        <v>847</v>
      </c>
      <c r="E22" s="37">
        <v>13734980.794266481</v>
      </c>
      <c r="F22" s="64">
        <v>86</v>
      </c>
      <c r="G22" s="35">
        <v>1785838.6834303041</v>
      </c>
      <c r="H22" s="37">
        <v>0</v>
      </c>
      <c r="I22" s="37">
        <v>0</v>
      </c>
      <c r="J22" s="64">
        <v>6</v>
      </c>
      <c r="K22" s="37">
        <v>50570.225212610625</v>
      </c>
      <c r="L22" s="37">
        <v>1</v>
      </c>
      <c r="M22" s="37">
        <v>15674.112218283957</v>
      </c>
      <c r="N22" s="65">
        <v>7</v>
      </c>
      <c r="O22" s="42">
        <v>66244.337430894579</v>
      </c>
      <c r="P22" s="37">
        <v>657</v>
      </c>
      <c r="Q22" s="37">
        <v>9494604.1756879892</v>
      </c>
      <c r="R22" s="64">
        <v>0</v>
      </c>
      <c r="S22" s="37">
        <v>0</v>
      </c>
      <c r="T22" s="37">
        <v>57</v>
      </c>
      <c r="U22" s="37">
        <v>1584236.1099500658</v>
      </c>
      <c r="V22" s="37">
        <v>40</v>
      </c>
      <c r="W22" s="37">
        <v>804057.4877672263</v>
      </c>
      <c r="X22" s="65">
        <v>97</v>
      </c>
      <c r="Y22" s="42">
        <v>2388293.5977172921</v>
      </c>
    </row>
    <row r="23" spans="2:25" x14ac:dyDescent="0.35">
      <c r="B23" s="132"/>
      <c r="C23" s="17" t="s">
        <v>33</v>
      </c>
      <c r="D23" s="41">
        <v>102</v>
      </c>
      <c r="E23" s="41">
        <v>3568311.4962298539</v>
      </c>
      <c r="F23" s="68">
        <v>12</v>
      </c>
      <c r="G23" s="40">
        <v>456290.82235448854</v>
      </c>
      <c r="H23" s="41">
        <v>0</v>
      </c>
      <c r="I23" s="41">
        <v>0</v>
      </c>
      <c r="J23" s="68">
        <v>1</v>
      </c>
      <c r="K23" s="41">
        <v>26123.520363806594</v>
      </c>
      <c r="L23" s="41">
        <v>0</v>
      </c>
      <c r="M23" s="41">
        <v>0</v>
      </c>
      <c r="N23" s="69">
        <v>1</v>
      </c>
      <c r="O23" s="44">
        <v>26123.520363806594</v>
      </c>
      <c r="P23" s="41">
        <v>77</v>
      </c>
      <c r="Q23" s="41">
        <v>2472865.2089742306</v>
      </c>
      <c r="R23" s="68">
        <v>0</v>
      </c>
      <c r="S23" s="41">
        <v>0</v>
      </c>
      <c r="T23" s="41">
        <v>9</v>
      </c>
      <c r="U23" s="41">
        <v>567751.17590673</v>
      </c>
      <c r="V23" s="41">
        <v>3</v>
      </c>
      <c r="W23" s="41">
        <v>45280.768630598097</v>
      </c>
      <c r="X23" s="69">
        <v>12</v>
      </c>
      <c r="Y23" s="44">
        <v>613031.94453732809</v>
      </c>
    </row>
    <row r="24" spans="2:25" x14ac:dyDescent="0.35">
      <c r="B24" s="133" t="s">
        <v>23</v>
      </c>
      <c r="C24" s="6" t="s">
        <v>31</v>
      </c>
      <c r="D24" s="36">
        <v>25271</v>
      </c>
      <c r="E24" s="36">
        <v>18435636.37017516</v>
      </c>
      <c r="F24" s="64">
        <v>0</v>
      </c>
      <c r="G24" s="35">
        <v>0</v>
      </c>
      <c r="H24" s="36">
        <v>1761</v>
      </c>
      <c r="I24" s="36">
        <v>260684.72233832677</v>
      </c>
      <c r="J24" s="64">
        <v>5361</v>
      </c>
      <c r="K24" s="37">
        <v>3121030.2539972472</v>
      </c>
      <c r="L24" s="37">
        <v>0</v>
      </c>
      <c r="M24" s="37">
        <v>0</v>
      </c>
      <c r="N24" s="65">
        <v>5361</v>
      </c>
      <c r="O24" s="42">
        <v>3121030.2539972472</v>
      </c>
      <c r="P24" s="36">
        <v>16743</v>
      </c>
      <c r="Q24" s="36">
        <v>14918443.686293442</v>
      </c>
      <c r="R24" s="64">
        <v>0</v>
      </c>
      <c r="S24" s="37">
        <v>0</v>
      </c>
      <c r="T24" s="37">
        <v>345</v>
      </c>
      <c r="U24" s="37">
        <v>3483.148030495553</v>
      </c>
      <c r="V24" s="37">
        <v>1061</v>
      </c>
      <c r="W24" s="37">
        <v>131994.55951564905</v>
      </c>
      <c r="X24" s="65">
        <v>1406</v>
      </c>
      <c r="Y24" s="42">
        <v>135477.70754614461</v>
      </c>
    </row>
    <row r="25" spans="2:25" x14ac:dyDescent="0.35">
      <c r="B25" s="133"/>
      <c r="C25" s="6" t="s">
        <v>1</v>
      </c>
      <c r="D25" s="36">
        <v>4513</v>
      </c>
      <c r="E25" s="36">
        <v>21879199.625946023</v>
      </c>
      <c r="F25" s="64">
        <v>0</v>
      </c>
      <c r="G25" s="35">
        <v>0</v>
      </c>
      <c r="H25" s="36">
        <v>117</v>
      </c>
      <c r="I25" s="36">
        <v>442602.1002962059</v>
      </c>
      <c r="J25" s="64">
        <v>936</v>
      </c>
      <c r="K25" s="37">
        <v>4098417.1590079474</v>
      </c>
      <c r="L25" s="37">
        <v>0</v>
      </c>
      <c r="M25" s="37">
        <v>0</v>
      </c>
      <c r="N25" s="65">
        <v>936</v>
      </c>
      <c r="O25" s="42">
        <v>4098417.1590079474</v>
      </c>
      <c r="P25" s="36">
        <v>3200</v>
      </c>
      <c r="Q25" s="36">
        <v>16728573.347669922</v>
      </c>
      <c r="R25" s="64">
        <v>0</v>
      </c>
      <c r="S25" s="37">
        <v>0</v>
      </c>
      <c r="T25" s="37">
        <v>121</v>
      </c>
      <c r="U25" s="37">
        <v>32950.471128981924</v>
      </c>
      <c r="V25" s="37">
        <v>139</v>
      </c>
      <c r="W25" s="37">
        <v>576656.54784296348</v>
      </c>
      <c r="X25" s="65">
        <v>260</v>
      </c>
      <c r="Y25" s="42">
        <v>609607.01897194551</v>
      </c>
    </row>
    <row r="26" spans="2:25" x14ac:dyDescent="0.35">
      <c r="B26" s="133"/>
      <c r="C26" s="6" t="s">
        <v>32</v>
      </c>
      <c r="D26" s="36">
        <v>1801</v>
      </c>
      <c r="E26" s="36">
        <v>33343515.140008137</v>
      </c>
      <c r="F26" s="64">
        <v>0</v>
      </c>
      <c r="G26" s="35">
        <v>0</v>
      </c>
      <c r="H26" s="36">
        <v>69</v>
      </c>
      <c r="I26" s="36">
        <v>2140428.0990506364</v>
      </c>
      <c r="J26" s="64">
        <v>237</v>
      </c>
      <c r="K26" s="37">
        <v>3394458.355695067</v>
      </c>
      <c r="L26" s="37">
        <v>0</v>
      </c>
      <c r="M26" s="37">
        <v>0</v>
      </c>
      <c r="N26" s="65">
        <v>237</v>
      </c>
      <c r="O26" s="42">
        <v>3394458.355695067</v>
      </c>
      <c r="P26" s="36">
        <v>1390</v>
      </c>
      <c r="Q26" s="36">
        <v>25479654.487672485</v>
      </c>
      <c r="R26" s="64">
        <v>0</v>
      </c>
      <c r="S26" s="37">
        <v>0</v>
      </c>
      <c r="T26" s="37">
        <v>18</v>
      </c>
      <c r="U26" s="37">
        <v>213167.92651697542</v>
      </c>
      <c r="V26" s="37">
        <v>87</v>
      </c>
      <c r="W26" s="37">
        <v>2115806.271072973</v>
      </c>
      <c r="X26" s="65">
        <v>105</v>
      </c>
      <c r="Y26" s="42">
        <v>2328974.1975899488</v>
      </c>
    </row>
    <row r="27" spans="2:25" x14ac:dyDescent="0.35">
      <c r="B27" s="133"/>
      <c r="C27" s="6" t="s">
        <v>33</v>
      </c>
      <c r="D27" s="36">
        <v>210</v>
      </c>
      <c r="E27" s="36">
        <v>10687626.737806238</v>
      </c>
      <c r="F27" s="64">
        <v>0</v>
      </c>
      <c r="G27" s="35">
        <v>0</v>
      </c>
      <c r="H27" s="36">
        <v>10</v>
      </c>
      <c r="I27" s="36">
        <v>558938.84173883731</v>
      </c>
      <c r="J27" s="64">
        <v>13</v>
      </c>
      <c r="K27" s="37">
        <v>680315.95572376787</v>
      </c>
      <c r="L27" s="37">
        <v>0</v>
      </c>
      <c r="M27" s="37">
        <v>0</v>
      </c>
      <c r="N27" s="65">
        <v>13</v>
      </c>
      <c r="O27" s="42">
        <v>680315.95572376787</v>
      </c>
      <c r="P27" s="36">
        <v>165</v>
      </c>
      <c r="Q27" s="36">
        <v>7855206.4105725726</v>
      </c>
      <c r="R27" s="64">
        <v>0</v>
      </c>
      <c r="S27" s="37">
        <v>0</v>
      </c>
      <c r="T27" s="37">
        <v>8</v>
      </c>
      <c r="U27" s="37">
        <v>863260.43826211023</v>
      </c>
      <c r="V27" s="37">
        <v>14</v>
      </c>
      <c r="W27" s="37">
        <v>729905.09150895034</v>
      </c>
      <c r="X27" s="65">
        <v>22</v>
      </c>
      <c r="Y27" s="42">
        <v>1593165.5297710605</v>
      </c>
    </row>
    <row r="28" spans="2:25" x14ac:dyDescent="0.35">
      <c r="B28" s="130" t="s">
        <v>24</v>
      </c>
      <c r="C28" s="16" t="s">
        <v>31</v>
      </c>
      <c r="D28" s="39">
        <v>331</v>
      </c>
      <c r="E28" s="39">
        <v>291335.4000869391</v>
      </c>
      <c r="F28" s="66">
        <v>0</v>
      </c>
      <c r="G28" s="38">
        <v>0</v>
      </c>
      <c r="H28" s="39">
        <v>47</v>
      </c>
      <c r="I28" s="39">
        <v>44779.301533694466</v>
      </c>
      <c r="J28" s="66">
        <v>55</v>
      </c>
      <c r="K28" s="39">
        <v>41327.110223143631</v>
      </c>
      <c r="L28" s="39">
        <v>0</v>
      </c>
      <c r="M28" s="39">
        <v>0</v>
      </c>
      <c r="N28" s="67">
        <v>55</v>
      </c>
      <c r="O28" s="43">
        <v>41327.110223143631</v>
      </c>
      <c r="P28" s="39">
        <v>203</v>
      </c>
      <c r="Q28" s="39">
        <v>181841.01852471076</v>
      </c>
      <c r="R28" s="66">
        <v>0</v>
      </c>
      <c r="S28" s="39">
        <v>0</v>
      </c>
      <c r="T28" s="39">
        <v>0</v>
      </c>
      <c r="U28" s="39">
        <v>0</v>
      </c>
      <c r="V28" s="39">
        <v>26</v>
      </c>
      <c r="W28" s="39">
        <v>23387.969805390225</v>
      </c>
      <c r="X28" s="67">
        <v>26</v>
      </c>
      <c r="Y28" s="43">
        <v>23387.969805390225</v>
      </c>
    </row>
    <row r="29" spans="2:25" x14ac:dyDescent="0.35">
      <c r="B29" s="131"/>
      <c r="C29" s="33" t="s">
        <v>1</v>
      </c>
      <c r="D29" s="37">
        <v>174</v>
      </c>
      <c r="E29" s="37">
        <v>716731.73164805281</v>
      </c>
      <c r="F29" s="64">
        <v>3</v>
      </c>
      <c r="G29" s="35">
        <v>23685.325129851313</v>
      </c>
      <c r="H29" s="37">
        <v>19</v>
      </c>
      <c r="I29" s="37">
        <v>104885.93426068348</v>
      </c>
      <c r="J29" s="64">
        <v>19</v>
      </c>
      <c r="K29" s="37">
        <v>101219.93356962928</v>
      </c>
      <c r="L29" s="37">
        <v>0</v>
      </c>
      <c r="M29" s="37">
        <v>0</v>
      </c>
      <c r="N29" s="65">
        <v>19</v>
      </c>
      <c r="O29" s="42">
        <v>101219.93356962928</v>
      </c>
      <c r="P29" s="37">
        <v>124</v>
      </c>
      <c r="Q29" s="37">
        <v>447058.63093247736</v>
      </c>
      <c r="R29" s="64">
        <v>0</v>
      </c>
      <c r="S29" s="37">
        <v>0</v>
      </c>
      <c r="T29" s="37">
        <v>0</v>
      </c>
      <c r="U29" s="37">
        <v>0</v>
      </c>
      <c r="V29" s="37">
        <v>9</v>
      </c>
      <c r="W29" s="37">
        <v>39881.907755411405</v>
      </c>
      <c r="X29" s="65">
        <v>9</v>
      </c>
      <c r="Y29" s="42">
        <v>39881.907755411405</v>
      </c>
    </row>
    <row r="30" spans="2:25" x14ac:dyDescent="0.35">
      <c r="B30" s="131"/>
      <c r="C30" s="33" t="s">
        <v>32</v>
      </c>
      <c r="D30" s="37">
        <v>152</v>
      </c>
      <c r="E30" s="37">
        <v>1762759.5563320627</v>
      </c>
      <c r="F30" s="64">
        <v>1</v>
      </c>
      <c r="G30" s="35">
        <v>8707.8401212688659</v>
      </c>
      <c r="H30" s="37">
        <v>6</v>
      </c>
      <c r="I30" s="37">
        <v>91084.007668472332</v>
      </c>
      <c r="J30" s="64">
        <v>39</v>
      </c>
      <c r="K30" s="37">
        <v>504497.42526583298</v>
      </c>
      <c r="L30" s="37">
        <v>0</v>
      </c>
      <c r="M30" s="37">
        <v>0</v>
      </c>
      <c r="N30" s="65">
        <v>39</v>
      </c>
      <c r="O30" s="42">
        <v>504497.42526583298</v>
      </c>
      <c r="P30" s="37">
        <v>99</v>
      </c>
      <c r="Q30" s="37">
        <v>1129560.254073876</v>
      </c>
      <c r="R30" s="64">
        <v>0</v>
      </c>
      <c r="S30" s="37">
        <v>0</v>
      </c>
      <c r="T30" s="37">
        <v>0</v>
      </c>
      <c r="U30" s="37">
        <v>0</v>
      </c>
      <c r="V30" s="37">
        <v>7</v>
      </c>
      <c r="W30" s="37">
        <v>28910.029202612634</v>
      </c>
      <c r="X30" s="65">
        <v>7</v>
      </c>
      <c r="Y30" s="42">
        <v>28910.029202612634</v>
      </c>
    </row>
    <row r="31" spans="2:25" x14ac:dyDescent="0.35">
      <c r="B31" s="132"/>
      <c r="C31" s="17" t="s">
        <v>33</v>
      </c>
      <c r="D31" s="41">
        <v>28</v>
      </c>
      <c r="E31" s="41">
        <v>658028.00162732124</v>
      </c>
      <c r="F31" s="68">
        <v>0</v>
      </c>
      <c r="G31" s="40">
        <v>0</v>
      </c>
      <c r="H31" s="41">
        <v>4</v>
      </c>
      <c r="I31" s="41">
        <v>84222.229652912458</v>
      </c>
      <c r="J31" s="68">
        <v>8</v>
      </c>
      <c r="K31" s="41">
        <v>159179.31741679486</v>
      </c>
      <c r="L31" s="41">
        <v>0</v>
      </c>
      <c r="M31" s="41">
        <v>0</v>
      </c>
      <c r="N31" s="69">
        <v>8</v>
      </c>
      <c r="O31" s="44">
        <v>159179.31741679486</v>
      </c>
      <c r="P31" s="41">
        <v>15</v>
      </c>
      <c r="Q31" s="41">
        <v>409401.75048485259</v>
      </c>
      <c r="R31" s="68">
        <v>0</v>
      </c>
      <c r="S31" s="41">
        <v>0</v>
      </c>
      <c r="T31" s="41">
        <v>0</v>
      </c>
      <c r="U31" s="41">
        <v>0</v>
      </c>
      <c r="V31" s="41">
        <v>1</v>
      </c>
      <c r="W31" s="41">
        <v>5224.7040727613194</v>
      </c>
      <c r="X31" s="69">
        <v>1</v>
      </c>
      <c r="Y31" s="44">
        <v>5224.7040727613194</v>
      </c>
    </row>
    <row r="32" spans="2:25" x14ac:dyDescent="0.35">
      <c r="B32" s="133" t="s">
        <v>25</v>
      </c>
      <c r="C32" s="6" t="s">
        <v>31</v>
      </c>
      <c r="D32" s="36">
        <v>48459</v>
      </c>
      <c r="E32" s="36">
        <v>29368026.692316484</v>
      </c>
      <c r="F32" s="64">
        <v>0</v>
      </c>
      <c r="G32" s="35">
        <v>0</v>
      </c>
      <c r="H32" s="36">
        <v>0</v>
      </c>
      <c r="I32" s="36">
        <v>0</v>
      </c>
      <c r="J32" s="64">
        <v>9839</v>
      </c>
      <c r="K32" s="37">
        <v>5579344.8926776126</v>
      </c>
      <c r="L32" s="37">
        <v>751</v>
      </c>
      <c r="M32" s="37">
        <v>537125.86277279921</v>
      </c>
      <c r="N32" s="65">
        <v>10590</v>
      </c>
      <c r="O32" s="42">
        <v>6116470.7554504117</v>
      </c>
      <c r="P32" s="36">
        <v>29822</v>
      </c>
      <c r="Q32" s="36">
        <v>20402284.085586227</v>
      </c>
      <c r="R32" s="64">
        <v>0</v>
      </c>
      <c r="S32" s="37">
        <v>0</v>
      </c>
      <c r="T32" s="37">
        <v>1942</v>
      </c>
      <c r="U32" s="37">
        <v>0</v>
      </c>
      <c r="V32" s="37">
        <v>6105</v>
      </c>
      <c r="W32" s="37">
        <v>2849271.8512798436</v>
      </c>
      <c r="X32" s="65">
        <v>8047</v>
      </c>
      <c r="Y32" s="42">
        <v>2849271.8512798436</v>
      </c>
    </row>
    <row r="33" spans="2:25" x14ac:dyDescent="0.35">
      <c r="B33" s="133"/>
      <c r="C33" s="6" t="s">
        <v>1</v>
      </c>
      <c r="D33" s="36">
        <v>8036</v>
      </c>
      <c r="E33" s="36">
        <v>31032840.895291358</v>
      </c>
      <c r="F33" s="64">
        <v>0</v>
      </c>
      <c r="G33" s="35">
        <v>0</v>
      </c>
      <c r="H33" s="36">
        <v>0</v>
      </c>
      <c r="I33" s="36">
        <v>0</v>
      </c>
      <c r="J33" s="64">
        <v>1254</v>
      </c>
      <c r="K33" s="37">
        <v>5581509.6677924162</v>
      </c>
      <c r="L33" s="37">
        <v>202</v>
      </c>
      <c r="M33" s="37">
        <v>871817.21477295528</v>
      </c>
      <c r="N33" s="65">
        <v>1456</v>
      </c>
      <c r="O33" s="42">
        <v>6453326.8825653717</v>
      </c>
      <c r="P33" s="36">
        <v>5177</v>
      </c>
      <c r="Q33" s="36">
        <v>21556711.852902986</v>
      </c>
      <c r="R33" s="64">
        <v>0</v>
      </c>
      <c r="S33" s="37">
        <v>0</v>
      </c>
      <c r="T33" s="37">
        <v>577</v>
      </c>
      <c r="U33" s="37">
        <v>0</v>
      </c>
      <c r="V33" s="37">
        <v>826</v>
      </c>
      <c r="W33" s="37">
        <v>3022802.1598230009</v>
      </c>
      <c r="X33" s="65">
        <v>1403</v>
      </c>
      <c r="Y33" s="42">
        <v>3022802.1598230009</v>
      </c>
    </row>
    <row r="34" spans="2:25" x14ac:dyDescent="0.35">
      <c r="B34" s="133"/>
      <c r="C34" s="6" t="s">
        <v>32</v>
      </c>
      <c r="D34" s="36">
        <v>2287</v>
      </c>
      <c r="E34" s="36">
        <v>28292399.608356185</v>
      </c>
      <c r="F34" s="64">
        <v>0</v>
      </c>
      <c r="G34" s="35">
        <v>0</v>
      </c>
      <c r="H34" s="36">
        <v>0</v>
      </c>
      <c r="I34" s="36">
        <v>0</v>
      </c>
      <c r="J34" s="64">
        <v>173</v>
      </c>
      <c r="K34" s="37">
        <v>1892030.1319133285</v>
      </c>
      <c r="L34" s="37">
        <v>41</v>
      </c>
      <c r="M34" s="37">
        <v>636609.18795559427</v>
      </c>
      <c r="N34" s="65">
        <v>214</v>
      </c>
      <c r="O34" s="42">
        <v>2528639.3198689227</v>
      </c>
      <c r="P34" s="36">
        <v>1680</v>
      </c>
      <c r="Q34" s="36">
        <v>22197574.790698357</v>
      </c>
      <c r="R34" s="64">
        <v>0</v>
      </c>
      <c r="S34" s="37">
        <v>0</v>
      </c>
      <c r="T34" s="37">
        <v>204</v>
      </c>
      <c r="U34" s="37">
        <v>0</v>
      </c>
      <c r="V34" s="37">
        <v>189</v>
      </c>
      <c r="W34" s="37">
        <v>3566185.4977889056</v>
      </c>
      <c r="X34" s="65">
        <v>393</v>
      </c>
      <c r="Y34" s="42">
        <v>3566185.4977889056</v>
      </c>
    </row>
    <row r="35" spans="2:25" x14ac:dyDescent="0.35">
      <c r="B35" s="133"/>
      <c r="C35" s="6" t="s">
        <v>33</v>
      </c>
      <c r="D35" s="36">
        <v>358</v>
      </c>
      <c r="E35" s="36">
        <v>5681430.3783103731</v>
      </c>
      <c r="F35" s="64">
        <v>0</v>
      </c>
      <c r="G35" s="35">
        <v>0</v>
      </c>
      <c r="H35" s="36">
        <v>0</v>
      </c>
      <c r="I35" s="36">
        <v>0</v>
      </c>
      <c r="J35" s="64">
        <v>2</v>
      </c>
      <c r="K35" s="37">
        <v>120699.26742682628</v>
      </c>
      <c r="L35" s="37">
        <v>1</v>
      </c>
      <c r="M35" s="37">
        <v>69662.720970150927</v>
      </c>
      <c r="N35" s="65">
        <v>3</v>
      </c>
      <c r="O35" s="42">
        <v>190361.98839697722</v>
      </c>
      <c r="P35" s="36">
        <v>152</v>
      </c>
      <c r="Q35" s="36">
        <v>4345367.394224125</v>
      </c>
      <c r="R35" s="64">
        <v>0</v>
      </c>
      <c r="S35" s="37">
        <v>0</v>
      </c>
      <c r="T35" s="37">
        <v>184</v>
      </c>
      <c r="U35" s="37">
        <v>0</v>
      </c>
      <c r="V35" s="37">
        <v>19</v>
      </c>
      <c r="W35" s="37">
        <v>1145700.9956892708</v>
      </c>
      <c r="X35" s="65">
        <v>203</v>
      </c>
      <c r="Y35" s="42">
        <v>1145700.9956892708</v>
      </c>
    </row>
    <row r="36" spans="2:25" x14ac:dyDescent="0.35">
      <c r="B36" s="130" t="s">
        <v>26</v>
      </c>
      <c r="C36" s="16" t="s">
        <v>31</v>
      </c>
      <c r="D36" s="39">
        <v>10907</v>
      </c>
      <c r="E36" s="39">
        <v>9138627.1723622903</v>
      </c>
      <c r="F36" s="66">
        <v>0</v>
      </c>
      <c r="G36" s="38">
        <v>0</v>
      </c>
      <c r="H36" s="39">
        <v>83</v>
      </c>
      <c r="I36" s="39">
        <v>77433.644865021517</v>
      </c>
      <c r="J36" s="66">
        <v>1513</v>
      </c>
      <c r="K36" s="39">
        <v>989321.18046267203</v>
      </c>
      <c r="L36" s="39">
        <v>0</v>
      </c>
      <c r="M36" s="39">
        <v>0</v>
      </c>
      <c r="N36" s="67">
        <v>1513</v>
      </c>
      <c r="O36" s="43">
        <v>989321.18046267203</v>
      </c>
      <c r="P36" s="39">
        <v>6528</v>
      </c>
      <c r="Q36" s="39">
        <v>5327643.1401725411</v>
      </c>
      <c r="R36" s="66">
        <v>0</v>
      </c>
      <c r="S36" s="39">
        <v>0</v>
      </c>
      <c r="T36" s="39">
        <v>512</v>
      </c>
      <c r="U36" s="39">
        <v>520655.2651432823</v>
      </c>
      <c r="V36" s="39">
        <v>2271</v>
      </c>
      <c r="W36" s="39">
        <v>2223573.9417187744</v>
      </c>
      <c r="X36" s="67">
        <v>2783</v>
      </c>
      <c r="Y36" s="43">
        <v>2744229.2068620566</v>
      </c>
    </row>
    <row r="37" spans="2:25" x14ac:dyDescent="0.35">
      <c r="B37" s="131"/>
      <c r="C37" s="33" t="s">
        <v>1</v>
      </c>
      <c r="D37" s="37">
        <v>2858</v>
      </c>
      <c r="E37" s="37">
        <v>10722322.545190208</v>
      </c>
      <c r="F37" s="64">
        <v>0</v>
      </c>
      <c r="G37" s="35">
        <v>0</v>
      </c>
      <c r="H37" s="37">
        <v>39</v>
      </c>
      <c r="I37" s="37">
        <v>139944.26411088076</v>
      </c>
      <c r="J37" s="64">
        <v>348</v>
      </c>
      <c r="K37" s="37">
        <v>1244082.1755389108</v>
      </c>
      <c r="L37" s="37">
        <v>0</v>
      </c>
      <c r="M37" s="37">
        <v>0</v>
      </c>
      <c r="N37" s="65">
        <v>348</v>
      </c>
      <c r="O37" s="42">
        <v>1244082.1755389108</v>
      </c>
      <c r="P37" s="37">
        <v>2039</v>
      </c>
      <c r="Q37" s="37">
        <v>7379400.032776311</v>
      </c>
      <c r="R37" s="64">
        <v>0</v>
      </c>
      <c r="S37" s="37">
        <v>0</v>
      </c>
      <c r="T37" s="37">
        <v>78</v>
      </c>
      <c r="U37" s="37">
        <v>368018.82770876528</v>
      </c>
      <c r="V37" s="37">
        <v>354</v>
      </c>
      <c r="W37" s="37">
        <v>1590877.2450553402</v>
      </c>
      <c r="X37" s="65">
        <v>432</v>
      </c>
      <c r="Y37" s="42">
        <v>1958896.0727641054</v>
      </c>
    </row>
    <row r="38" spans="2:25" x14ac:dyDescent="0.35">
      <c r="B38" s="131"/>
      <c r="C38" s="33" t="s">
        <v>32</v>
      </c>
      <c r="D38" s="37">
        <v>1289</v>
      </c>
      <c r="E38" s="37">
        <v>16660625.047300989</v>
      </c>
      <c r="F38" s="64">
        <v>0</v>
      </c>
      <c r="G38" s="35">
        <v>0</v>
      </c>
      <c r="H38" s="37">
        <v>15</v>
      </c>
      <c r="I38" s="37">
        <v>135807.47453130921</v>
      </c>
      <c r="J38" s="64">
        <v>165</v>
      </c>
      <c r="K38" s="37">
        <v>2192827.2637249492</v>
      </c>
      <c r="L38" s="37">
        <v>0</v>
      </c>
      <c r="M38" s="37">
        <v>0</v>
      </c>
      <c r="N38" s="65">
        <v>165</v>
      </c>
      <c r="O38" s="42">
        <v>2192827.2637249492</v>
      </c>
      <c r="P38" s="37">
        <v>952</v>
      </c>
      <c r="Q38" s="37">
        <v>11357524.273452653</v>
      </c>
      <c r="R38" s="64">
        <v>0</v>
      </c>
      <c r="S38" s="37">
        <v>0</v>
      </c>
      <c r="T38" s="37">
        <v>10</v>
      </c>
      <c r="U38" s="37">
        <v>155963.6403787423</v>
      </c>
      <c r="V38" s="37">
        <v>147</v>
      </c>
      <c r="W38" s="37">
        <v>2818502.3952133353</v>
      </c>
      <c r="X38" s="65">
        <v>157</v>
      </c>
      <c r="Y38" s="42">
        <v>2974466.0355920778</v>
      </c>
    </row>
    <row r="39" spans="2:25" x14ac:dyDescent="0.35">
      <c r="B39" s="132"/>
      <c r="C39" s="17" t="s">
        <v>33</v>
      </c>
      <c r="D39" s="41">
        <v>96</v>
      </c>
      <c r="E39" s="41">
        <v>4127577.4126986782</v>
      </c>
      <c r="F39" s="68">
        <v>0</v>
      </c>
      <c r="G39" s="40">
        <v>0</v>
      </c>
      <c r="H39" s="41">
        <v>0</v>
      </c>
      <c r="I39" s="41">
        <v>0</v>
      </c>
      <c r="J39" s="68">
        <v>11</v>
      </c>
      <c r="K39" s="41">
        <v>210121.60324572551</v>
      </c>
      <c r="L39" s="41">
        <v>0</v>
      </c>
      <c r="M39" s="41">
        <v>0</v>
      </c>
      <c r="N39" s="69">
        <v>11</v>
      </c>
      <c r="O39" s="44">
        <v>210121.60324572551</v>
      </c>
      <c r="P39" s="41">
        <v>63</v>
      </c>
      <c r="Q39" s="41">
        <v>2740769.6441906868</v>
      </c>
      <c r="R39" s="68">
        <v>0</v>
      </c>
      <c r="S39" s="41">
        <v>0</v>
      </c>
      <c r="T39" s="41">
        <v>0</v>
      </c>
      <c r="U39" s="41">
        <v>0</v>
      </c>
      <c r="V39" s="41">
        <v>22</v>
      </c>
      <c r="W39" s="41">
        <v>1176686.1652622663</v>
      </c>
      <c r="X39" s="69">
        <v>22</v>
      </c>
      <c r="Y39" s="44">
        <v>1176686.1652622663</v>
      </c>
    </row>
    <row r="40" spans="2:25" x14ac:dyDescent="0.35">
      <c r="B40" s="133" t="s">
        <v>27</v>
      </c>
      <c r="C40" s="6" t="s">
        <v>31</v>
      </c>
      <c r="D40" s="36">
        <v>595</v>
      </c>
      <c r="E40" s="36">
        <v>846855.0846123409</v>
      </c>
      <c r="F40" s="64">
        <v>3</v>
      </c>
      <c r="G40" s="35">
        <v>7216.3349327894075</v>
      </c>
      <c r="H40" s="36">
        <v>24</v>
      </c>
      <c r="I40" s="36">
        <v>43904.414387302437</v>
      </c>
      <c r="J40" s="64">
        <v>45</v>
      </c>
      <c r="K40" s="37">
        <v>26477.830779497985</v>
      </c>
      <c r="L40" s="37">
        <v>45</v>
      </c>
      <c r="M40" s="37">
        <v>54074.120647473195</v>
      </c>
      <c r="N40" s="65">
        <v>90</v>
      </c>
      <c r="O40" s="42">
        <v>80551.95142697118</v>
      </c>
      <c r="P40" s="36">
        <v>115</v>
      </c>
      <c r="Q40" s="36">
        <v>84682.304832920941</v>
      </c>
      <c r="R40" s="64">
        <v>38</v>
      </c>
      <c r="S40" s="37">
        <v>99101.811927372444</v>
      </c>
      <c r="T40" s="37">
        <v>21</v>
      </c>
      <c r="U40" s="37">
        <v>48077.671112541524</v>
      </c>
      <c r="V40" s="37">
        <v>304</v>
      </c>
      <c r="W40" s="37">
        <v>483320.59599244304</v>
      </c>
      <c r="X40" s="65">
        <v>363</v>
      </c>
      <c r="Y40" s="42">
        <v>630500.07903235697</v>
      </c>
    </row>
    <row r="41" spans="2:25" x14ac:dyDescent="0.35">
      <c r="B41" s="133"/>
      <c r="C41" s="6" t="s">
        <v>1</v>
      </c>
      <c r="D41" s="36">
        <v>462</v>
      </c>
      <c r="E41" s="36">
        <v>1644381.3305301056</v>
      </c>
      <c r="F41" s="64">
        <v>3</v>
      </c>
      <c r="G41" s="35">
        <v>6694.3647038498411</v>
      </c>
      <c r="H41" s="36">
        <v>6</v>
      </c>
      <c r="I41" s="36">
        <v>18932.573835517956</v>
      </c>
      <c r="J41" s="64">
        <v>17</v>
      </c>
      <c r="K41" s="37">
        <v>46625.620729675204</v>
      </c>
      <c r="L41" s="37">
        <v>56</v>
      </c>
      <c r="M41" s="37">
        <v>221472.98967319826</v>
      </c>
      <c r="N41" s="65">
        <v>73</v>
      </c>
      <c r="O41" s="42">
        <v>268098.61040287348</v>
      </c>
      <c r="P41" s="36">
        <v>158</v>
      </c>
      <c r="Q41" s="36">
        <v>483835.8171924809</v>
      </c>
      <c r="R41" s="64">
        <v>25</v>
      </c>
      <c r="S41" s="37">
        <v>105830.1597087541</v>
      </c>
      <c r="T41" s="37">
        <v>14</v>
      </c>
      <c r="U41" s="37">
        <v>74481.529138522936</v>
      </c>
      <c r="V41" s="37">
        <v>183</v>
      </c>
      <c r="W41" s="37">
        <v>686508.27554810629</v>
      </c>
      <c r="X41" s="65">
        <v>222</v>
      </c>
      <c r="Y41" s="42">
        <v>866819.96439538337</v>
      </c>
    </row>
    <row r="42" spans="2:25" x14ac:dyDescent="0.35">
      <c r="B42" s="133"/>
      <c r="C42" s="6" t="s">
        <v>32</v>
      </c>
      <c r="D42" s="36">
        <v>341</v>
      </c>
      <c r="E42" s="36">
        <v>3556528.5660695182</v>
      </c>
      <c r="F42" s="64">
        <v>1</v>
      </c>
      <c r="G42" s="35">
        <v>1049.8968643416038</v>
      </c>
      <c r="H42" s="36">
        <v>6</v>
      </c>
      <c r="I42" s="36">
        <v>59717.577611237437</v>
      </c>
      <c r="J42" s="64">
        <v>12</v>
      </c>
      <c r="K42" s="37">
        <v>322979.56896888028</v>
      </c>
      <c r="L42" s="37">
        <v>34</v>
      </c>
      <c r="M42" s="37">
        <v>401390.52618343034</v>
      </c>
      <c r="N42" s="65">
        <v>46</v>
      </c>
      <c r="O42" s="42">
        <v>724370.09515231056</v>
      </c>
      <c r="P42" s="36">
        <v>147</v>
      </c>
      <c r="Q42" s="36">
        <v>1053982.9168547562</v>
      </c>
      <c r="R42" s="64">
        <v>33</v>
      </c>
      <c r="S42" s="37">
        <v>351097.26298652444</v>
      </c>
      <c r="T42" s="37">
        <v>10</v>
      </c>
      <c r="U42" s="37">
        <v>138971.60453448584</v>
      </c>
      <c r="V42" s="37">
        <v>98</v>
      </c>
      <c r="W42" s="37">
        <v>1227339.212065862</v>
      </c>
      <c r="X42" s="65">
        <v>141</v>
      </c>
      <c r="Y42" s="42">
        <v>1717408.0795868724</v>
      </c>
    </row>
    <row r="43" spans="2:25" x14ac:dyDescent="0.35">
      <c r="B43" s="133"/>
      <c r="C43" s="6" t="s">
        <v>33</v>
      </c>
      <c r="D43" s="36">
        <v>37</v>
      </c>
      <c r="E43" s="36">
        <v>905276.35612418922</v>
      </c>
      <c r="F43" s="64">
        <v>1</v>
      </c>
      <c r="G43" s="35">
        <v>52232.868961635351</v>
      </c>
      <c r="H43" s="36">
        <v>0</v>
      </c>
      <c r="I43" s="36">
        <v>0</v>
      </c>
      <c r="J43" s="64">
        <v>0</v>
      </c>
      <c r="K43" s="37">
        <v>0</v>
      </c>
      <c r="L43" s="37">
        <v>3</v>
      </c>
      <c r="M43" s="37">
        <v>33496.709481374979</v>
      </c>
      <c r="N43" s="65">
        <v>3</v>
      </c>
      <c r="O43" s="42">
        <v>33496.709481374979</v>
      </c>
      <c r="P43" s="36">
        <v>16</v>
      </c>
      <c r="Q43" s="36">
        <v>250641.83793246618</v>
      </c>
      <c r="R43" s="64">
        <v>9</v>
      </c>
      <c r="S43" s="37">
        <v>394845.68498656905</v>
      </c>
      <c r="T43" s="37">
        <v>0</v>
      </c>
      <c r="U43" s="37">
        <v>0</v>
      </c>
      <c r="V43" s="37">
        <v>8</v>
      </c>
      <c r="W43" s="37">
        <v>174059.25476214362</v>
      </c>
      <c r="X43" s="65">
        <v>17</v>
      </c>
      <c r="Y43" s="42">
        <v>568904.9397487127</v>
      </c>
    </row>
    <row r="44" spans="2:25" x14ac:dyDescent="0.35">
      <c r="B44" s="130" t="s">
        <v>28</v>
      </c>
      <c r="C44" s="16" t="s">
        <v>31</v>
      </c>
      <c r="D44" s="39">
        <v>66</v>
      </c>
      <c r="E44" s="39">
        <v>710141.77756971854</v>
      </c>
      <c r="F44" s="66">
        <v>2</v>
      </c>
      <c r="G44" s="38">
        <v>41797.632582090555</v>
      </c>
      <c r="H44" s="39">
        <v>5</v>
      </c>
      <c r="I44" s="39">
        <v>31348.224436567914</v>
      </c>
      <c r="J44" s="66">
        <v>11</v>
      </c>
      <c r="K44" s="39">
        <v>73354.845181568919</v>
      </c>
      <c r="L44" s="39">
        <v>2</v>
      </c>
      <c r="M44" s="39">
        <v>12190.976169776412</v>
      </c>
      <c r="N44" s="67">
        <v>13</v>
      </c>
      <c r="O44" s="43">
        <v>85545.821351345337</v>
      </c>
      <c r="P44" s="39">
        <v>36</v>
      </c>
      <c r="Q44" s="39">
        <v>371441.62821284472</v>
      </c>
      <c r="R44" s="66">
        <v>1</v>
      </c>
      <c r="S44" s="39">
        <v>17415.680242537732</v>
      </c>
      <c r="T44" s="39">
        <v>0</v>
      </c>
      <c r="U44" s="39">
        <v>0</v>
      </c>
      <c r="V44" s="39">
        <v>9</v>
      </c>
      <c r="W44" s="39">
        <v>162592.79074433225</v>
      </c>
      <c r="X44" s="67">
        <v>10</v>
      </c>
      <c r="Y44" s="43">
        <v>180008.47098686997</v>
      </c>
    </row>
    <row r="45" spans="2:25" x14ac:dyDescent="0.35">
      <c r="B45" s="131"/>
      <c r="C45" s="33" t="s">
        <v>1</v>
      </c>
      <c r="D45" s="36">
        <v>18</v>
      </c>
      <c r="E45" s="36">
        <v>115082.81504268933</v>
      </c>
      <c r="F45" s="64">
        <v>0</v>
      </c>
      <c r="G45" s="35">
        <v>0</v>
      </c>
      <c r="H45" s="36">
        <v>0</v>
      </c>
      <c r="I45" s="36">
        <v>0</v>
      </c>
      <c r="J45" s="64">
        <v>1</v>
      </c>
      <c r="K45" s="36">
        <v>13932.544194030184</v>
      </c>
      <c r="L45" s="36">
        <v>1</v>
      </c>
      <c r="M45" s="36">
        <v>5921.3312824628283</v>
      </c>
      <c r="N45" s="70">
        <v>2</v>
      </c>
      <c r="O45" s="42">
        <v>19853.875476493013</v>
      </c>
      <c r="P45" s="36">
        <v>14</v>
      </c>
      <c r="Q45" s="36">
        <v>86869.413049778203</v>
      </c>
      <c r="R45" s="64">
        <v>0</v>
      </c>
      <c r="S45" s="36">
        <v>0</v>
      </c>
      <c r="T45" s="36">
        <v>0</v>
      </c>
      <c r="U45" s="36">
        <v>0</v>
      </c>
      <c r="V45" s="36">
        <v>2</v>
      </c>
      <c r="W45" s="36">
        <v>8359.526516418111</v>
      </c>
      <c r="X45" s="70">
        <v>2</v>
      </c>
      <c r="Y45" s="42">
        <v>8359.526516418111</v>
      </c>
    </row>
    <row r="46" spans="2:25" x14ac:dyDescent="0.35">
      <c r="B46" s="131"/>
      <c r="C46" s="33" t="s">
        <v>32</v>
      </c>
      <c r="D46" s="36">
        <v>74</v>
      </c>
      <c r="E46" s="36">
        <v>662144.1628212845</v>
      </c>
      <c r="F46" s="64">
        <v>0</v>
      </c>
      <c r="G46" s="35">
        <v>0</v>
      </c>
      <c r="H46" s="36">
        <v>1</v>
      </c>
      <c r="I46" s="36">
        <v>52247.040727613188</v>
      </c>
      <c r="J46" s="64">
        <v>5</v>
      </c>
      <c r="K46" s="36">
        <v>48450.422434739965</v>
      </c>
      <c r="L46" s="36">
        <v>2</v>
      </c>
      <c r="M46" s="36">
        <v>13061.760181903297</v>
      </c>
      <c r="N46" s="70">
        <v>7</v>
      </c>
      <c r="O46" s="42">
        <v>61512.182616643266</v>
      </c>
      <c r="P46" s="36">
        <v>54</v>
      </c>
      <c r="Q46" s="36">
        <v>455907.6773891527</v>
      </c>
      <c r="R46" s="64">
        <v>2</v>
      </c>
      <c r="S46" s="36">
        <v>20898.816291045277</v>
      </c>
      <c r="T46" s="36">
        <v>0</v>
      </c>
      <c r="U46" s="36">
        <v>0</v>
      </c>
      <c r="V46" s="36">
        <v>10</v>
      </c>
      <c r="W46" s="36">
        <v>71578.44579683007</v>
      </c>
      <c r="X46" s="70">
        <v>12</v>
      </c>
      <c r="Y46" s="42">
        <v>92477.262087875351</v>
      </c>
    </row>
    <row r="47" spans="2:25" x14ac:dyDescent="0.35">
      <c r="B47" s="132"/>
      <c r="C47" s="17" t="s">
        <v>33</v>
      </c>
      <c r="D47" s="41">
        <v>16</v>
      </c>
      <c r="E47" s="41">
        <v>351174.89662052208</v>
      </c>
      <c r="F47" s="68">
        <v>0</v>
      </c>
      <c r="G47" s="40">
        <v>0</v>
      </c>
      <c r="H47" s="41">
        <v>1</v>
      </c>
      <c r="I47" s="41">
        <v>13932.544194030184</v>
      </c>
      <c r="J47" s="68">
        <v>2</v>
      </c>
      <c r="K47" s="41">
        <v>69035.756481419565</v>
      </c>
      <c r="L47" s="41">
        <v>0</v>
      </c>
      <c r="M47" s="41">
        <v>0</v>
      </c>
      <c r="N47" s="69">
        <v>2</v>
      </c>
      <c r="O47" s="44">
        <v>69035.756481419565</v>
      </c>
      <c r="P47" s="41">
        <v>9</v>
      </c>
      <c r="Q47" s="41">
        <v>118577.13195791257</v>
      </c>
      <c r="R47" s="68">
        <v>1</v>
      </c>
      <c r="S47" s="41">
        <v>9056.153726119619</v>
      </c>
      <c r="T47" s="41">
        <v>0</v>
      </c>
      <c r="U47" s="41">
        <v>0</v>
      </c>
      <c r="V47" s="41">
        <v>3</v>
      </c>
      <c r="W47" s="41">
        <v>140573.31026104017</v>
      </c>
      <c r="X47" s="69">
        <v>4</v>
      </c>
      <c r="Y47" s="44">
        <v>149629.46398715978</v>
      </c>
    </row>
    <row r="48" spans="2:25" x14ac:dyDescent="0.35">
      <c r="B48" s="133" t="s">
        <v>0</v>
      </c>
      <c r="C48" s="6" t="s">
        <v>31</v>
      </c>
      <c r="D48" s="36">
        <v>271</v>
      </c>
      <c r="E48" s="36">
        <v>96108.282967186082</v>
      </c>
      <c r="F48" s="64">
        <v>10</v>
      </c>
      <c r="G48" s="35">
        <v>3636.3940346418781</v>
      </c>
      <c r="H48" s="36">
        <v>2</v>
      </c>
      <c r="I48" s="36">
        <v>1079.7721750373394</v>
      </c>
      <c r="J48" s="64">
        <v>5</v>
      </c>
      <c r="K48" s="37">
        <v>2062.0165407164673</v>
      </c>
      <c r="L48" s="37">
        <v>19</v>
      </c>
      <c r="M48" s="37">
        <v>16255.795938384717</v>
      </c>
      <c r="N48" s="65">
        <v>24</v>
      </c>
      <c r="O48" s="42">
        <v>18317.812479101183</v>
      </c>
      <c r="P48" s="36">
        <v>216</v>
      </c>
      <c r="Q48" s="36">
        <v>56383.116333957514</v>
      </c>
      <c r="R48" s="64">
        <v>2</v>
      </c>
      <c r="S48" s="37">
        <v>783.70561091419791</v>
      </c>
      <c r="T48" s="37">
        <v>9</v>
      </c>
      <c r="U48" s="37">
        <v>12058.616999933125</v>
      </c>
      <c r="V48" s="37">
        <v>8</v>
      </c>
      <c r="W48" s="37">
        <v>3848.8653336008383</v>
      </c>
      <c r="X48" s="65">
        <v>19</v>
      </c>
      <c r="Y48" s="42">
        <v>16691.18794444816</v>
      </c>
    </row>
    <row r="49" spans="2:25" x14ac:dyDescent="0.35">
      <c r="B49" s="133"/>
      <c r="C49" s="6" t="s">
        <v>1</v>
      </c>
      <c r="D49" s="36">
        <v>11</v>
      </c>
      <c r="E49" s="36">
        <v>36865.667250440274</v>
      </c>
      <c r="F49" s="64">
        <v>0</v>
      </c>
      <c r="G49" s="35">
        <v>0</v>
      </c>
      <c r="H49" s="36">
        <v>0</v>
      </c>
      <c r="I49" s="36">
        <v>0</v>
      </c>
      <c r="J49" s="64">
        <v>0</v>
      </c>
      <c r="K49" s="37">
        <v>0</v>
      </c>
      <c r="L49" s="37">
        <v>4</v>
      </c>
      <c r="M49" s="37">
        <v>12887.60337947792</v>
      </c>
      <c r="N49" s="65">
        <v>4</v>
      </c>
      <c r="O49" s="42">
        <v>12887.60337947792</v>
      </c>
      <c r="P49" s="36">
        <v>4</v>
      </c>
      <c r="Q49" s="36">
        <v>9348.8924672306566</v>
      </c>
      <c r="R49" s="64">
        <v>0</v>
      </c>
      <c r="S49" s="37">
        <v>0</v>
      </c>
      <c r="T49" s="37">
        <v>3</v>
      </c>
      <c r="U49" s="37">
        <v>14629.171403731694</v>
      </c>
      <c r="V49" s="37">
        <v>0</v>
      </c>
      <c r="W49" s="37">
        <v>0</v>
      </c>
      <c r="X49" s="65">
        <v>3</v>
      </c>
      <c r="Y49" s="42">
        <v>14629.171403731694</v>
      </c>
    </row>
    <row r="50" spans="2:25" x14ac:dyDescent="0.35">
      <c r="B50" s="62"/>
      <c r="C50" s="33" t="s">
        <v>32</v>
      </c>
      <c r="D50" s="36">
        <v>0</v>
      </c>
      <c r="E50" s="36">
        <v>0</v>
      </c>
      <c r="F50" s="64">
        <v>0</v>
      </c>
      <c r="G50" s="35">
        <v>0</v>
      </c>
      <c r="H50" s="36">
        <v>0</v>
      </c>
      <c r="I50" s="36">
        <v>0</v>
      </c>
      <c r="J50" s="64">
        <v>0</v>
      </c>
      <c r="K50" s="37">
        <v>0</v>
      </c>
      <c r="L50" s="37">
        <v>0</v>
      </c>
      <c r="M50" s="37">
        <v>0</v>
      </c>
      <c r="N50" s="65">
        <v>0</v>
      </c>
      <c r="O50" s="42">
        <v>0</v>
      </c>
      <c r="P50" s="36">
        <v>0</v>
      </c>
      <c r="Q50" s="36">
        <v>0</v>
      </c>
      <c r="R50" s="64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65">
        <v>0</v>
      </c>
      <c r="Y50" s="42">
        <v>0</v>
      </c>
    </row>
    <row r="51" spans="2:25" x14ac:dyDescent="0.35">
      <c r="B51" s="63"/>
      <c r="C51" s="17" t="s">
        <v>33</v>
      </c>
      <c r="D51" s="41">
        <v>0</v>
      </c>
      <c r="E51" s="41">
        <v>0</v>
      </c>
      <c r="F51" s="68">
        <v>0</v>
      </c>
      <c r="G51" s="40">
        <v>0</v>
      </c>
      <c r="H51" s="41">
        <v>0</v>
      </c>
      <c r="I51" s="41">
        <v>0</v>
      </c>
      <c r="J51" s="68">
        <v>0</v>
      </c>
      <c r="K51" s="41">
        <v>0</v>
      </c>
      <c r="L51" s="41">
        <v>0</v>
      </c>
      <c r="M51" s="41">
        <v>0</v>
      </c>
      <c r="N51" s="69">
        <v>0</v>
      </c>
      <c r="O51" s="44">
        <v>0</v>
      </c>
      <c r="P51" s="41">
        <v>0</v>
      </c>
      <c r="Q51" s="41">
        <v>0</v>
      </c>
      <c r="R51" s="68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69">
        <v>0</v>
      </c>
      <c r="Y51" s="44">
        <v>0</v>
      </c>
    </row>
    <row r="52" spans="2:25" x14ac:dyDescent="0.35">
      <c r="C52" s="7" t="s">
        <v>4</v>
      </c>
      <c r="D52" s="71">
        <v>389442</v>
      </c>
      <c r="E52" s="71">
        <v>473774384.44859874</v>
      </c>
      <c r="F52" s="72">
        <v>1487</v>
      </c>
      <c r="G52" s="73">
        <v>6328951.5081979102</v>
      </c>
      <c r="H52" s="71">
        <v>36253</v>
      </c>
      <c r="I52" s="71">
        <v>34657108.767401733</v>
      </c>
      <c r="J52" s="72">
        <v>33983</v>
      </c>
      <c r="K52" s="74">
        <v>49886540.822563484</v>
      </c>
      <c r="L52" s="74">
        <v>10046</v>
      </c>
      <c r="M52" s="74">
        <v>8337250.4818918742</v>
      </c>
      <c r="N52" s="75">
        <v>44029</v>
      </c>
      <c r="O52" s="76">
        <v>58223791.30445537</v>
      </c>
      <c r="P52" s="71">
        <v>243214</v>
      </c>
      <c r="Q52" s="71">
        <v>300460897.26211572</v>
      </c>
      <c r="R52" s="72">
        <v>693</v>
      </c>
      <c r="S52" s="74">
        <v>1710623.8073742168</v>
      </c>
      <c r="T52" s="74">
        <v>33269</v>
      </c>
      <c r="U52" s="74">
        <v>23283455.760689046</v>
      </c>
      <c r="V52" s="74">
        <v>30497</v>
      </c>
      <c r="W52" s="74">
        <v>49109556.038364664</v>
      </c>
      <c r="X52" s="75">
        <v>64459</v>
      </c>
      <c r="Y52" s="76">
        <v>74103635.606427938</v>
      </c>
    </row>
    <row r="53" spans="2:25" s="15" customFormat="1" x14ac:dyDescent="0.35">
      <c r="C53" s="24" t="s">
        <v>49</v>
      </c>
      <c r="D53" s="77"/>
      <c r="E53" s="78">
        <v>17326.440527447015</v>
      </c>
      <c r="F53" s="79"/>
      <c r="G53" s="80">
        <v>231.45658673698159</v>
      </c>
      <c r="H53" s="77"/>
      <c r="I53" s="78">
        <v>1267.4478689060422</v>
      </c>
      <c r="J53" s="79"/>
      <c r="K53" s="78">
        <v>1824.4046344721291</v>
      </c>
      <c r="L53" s="81"/>
      <c r="M53" s="78">
        <v>304.90224752241926</v>
      </c>
      <c r="N53" s="81"/>
      <c r="O53" s="80">
        <v>2129.3068819945488</v>
      </c>
      <c r="P53" s="77"/>
      <c r="Q53" s="78">
        <v>10988.1792644706</v>
      </c>
      <c r="R53" s="79"/>
      <c r="S53" s="78">
        <v>62.559358707836537</v>
      </c>
      <c r="T53" s="81"/>
      <c r="U53" s="78">
        <v>851.50110422398836</v>
      </c>
      <c r="V53" s="81"/>
      <c r="W53" s="78">
        <v>1795.9894624070116</v>
      </c>
      <c r="X53" s="81"/>
      <c r="Y53" s="80">
        <v>2710.0499253388371</v>
      </c>
    </row>
    <row r="55" spans="2:25" x14ac:dyDescent="0.35">
      <c r="B55" s="6" t="s">
        <v>29</v>
      </c>
    </row>
    <row r="57" spans="2:25" x14ac:dyDescent="0.35">
      <c r="B57" s="6" t="s">
        <v>34</v>
      </c>
    </row>
    <row r="58" spans="2:25" x14ac:dyDescent="0.35">
      <c r="B58" s="6" t="s">
        <v>54</v>
      </c>
    </row>
    <row r="59" spans="2:25" x14ac:dyDescent="0.35">
      <c r="B59" s="6" t="s">
        <v>51</v>
      </c>
    </row>
    <row r="60" spans="2:25" x14ac:dyDescent="0.35">
      <c r="B60" s="6" t="s">
        <v>52</v>
      </c>
    </row>
    <row r="61" spans="2:25" x14ac:dyDescent="0.35">
      <c r="B61" s="6" t="s">
        <v>53</v>
      </c>
    </row>
    <row r="62" spans="2:25" ht="15" customHeight="1" x14ac:dyDescent="0.35">
      <c r="B62" s="103" t="s">
        <v>86</v>
      </c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</row>
    <row r="63" spans="2:25" ht="15" customHeight="1" x14ac:dyDescent="0.35"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</row>
    <row r="64" spans="2:25" x14ac:dyDescent="0.35"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</row>
    <row r="65" spans="2:22" x14ac:dyDescent="0.35">
      <c r="B65" s="104" t="s">
        <v>35</v>
      </c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</row>
    <row r="66" spans="2:22" x14ac:dyDescent="0.35">
      <c r="B66" s="105" t="s">
        <v>36</v>
      </c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</row>
    <row r="67" spans="2:22" x14ac:dyDescent="0.35">
      <c r="B67" s="106" t="s">
        <v>37</v>
      </c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</row>
    <row r="68" spans="2:22" x14ac:dyDescent="0.35"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</row>
    <row r="69" spans="2:22" x14ac:dyDescent="0.35"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</row>
    <row r="70" spans="2:22" x14ac:dyDescent="0.35">
      <c r="B70" s="106" t="s">
        <v>38</v>
      </c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</row>
    <row r="71" spans="2:22" x14ac:dyDescent="0.35"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</row>
    <row r="72" spans="2:22" x14ac:dyDescent="0.35">
      <c r="B72" s="102" t="s">
        <v>39</v>
      </c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</row>
    <row r="73" spans="2:22" x14ac:dyDescent="0.35">
      <c r="B73" s="107" t="s">
        <v>40</v>
      </c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</row>
    <row r="74" spans="2:22" x14ac:dyDescent="0.35"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</row>
    <row r="75" spans="2:22" x14ac:dyDescent="0.35">
      <c r="B75" s="102" t="s">
        <v>41</v>
      </c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</row>
    <row r="76" spans="2:22" x14ac:dyDescent="0.35">
      <c r="B76" s="102" t="s">
        <v>42</v>
      </c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</row>
    <row r="77" spans="2:22" x14ac:dyDescent="0.35">
      <c r="B77" s="102" t="s">
        <v>43</v>
      </c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</row>
    <row r="78" spans="2:22" x14ac:dyDescent="0.35">
      <c r="B78" s="102" t="s">
        <v>44</v>
      </c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</row>
    <row r="80" spans="2:22" x14ac:dyDescent="0.3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82"/>
      <c r="O80" s="82"/>
      <c r="P80" s="17"/>
      <c r="Q80" s="17"/>
      <c r="R80" s="17"/>
      <c r="S80" s="17"/>
      <c r="T80" s="17"/>
      <c r="U80" s="17"/>
      <c r="V80" s="17"/>
    </row>
    <row r="81" spans="2:2" x14ac:dyDescent="0.35">
      <c r="B81" s="33" t="s">
        <v>45</v>
      </c>
    </row>
    <row r="82" spans="2:2" x14ac:dyDescent="0.35">
      <c r="B82" s="23" t="str">
        <f>Indice!B15</f>
        <v>Información al: 2/10/2020</v>
      </c>
    </row>
    <row r="83" spans="2:2" x14ac:dyDescent="0.35">
      <c r="B83" s="6" t="s">
        <v>29</v>
      </c>
    </row>
    <row r="85" spans="2:2" x14ac:dyDescent="0.35">
      <c r="B85" s="6" t="str">
        <f>+Indice!B16</f>
        <v>Actualización: 6/10/2020</v>
      </c>
    </row>
  </sheetData>
  <mergeCells count="38"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B28:B31"/>
    <mergeCell ref="B32:B35"/>
    <mergeCell ref="B36:B39"/>
    <mergeCell ref="B40:B43"/>
    <mergeCell ref="B48:B49"/>
    <mergeCell ref="B44:B47"/>
    <mergeCell ref="B75:V75"/>
    <mergeCell ref="B76:V76"/>
    <mergeCell ref="B77:V77"/>
    <mergeCell ref="B62:Y63"/>
    <mergeCell ref="B78:V78"/>
    <mergeCell ref="B65:V65"/>
    <mergeCell ref="B66:V66"/>
    <mergeCell ref="B67:V69"/>
    <mergeCell ref="B70:V71"/>
    <mergeCell ref="B72:V72"/>
    <mergeCell ref="B73:V7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Representante del Personal y AFUSBIF en Bienestar</cp:lastModifiedBy>
  <dcterms:created xsi:type="dcterms:W3CDTF">2020-05-27T13:45:00Z</dcterms:created>
  <dcterms:modified xsi:type="dcterms:W3CDTF">2020-10-06T17:16:37Z</dcterms:modified>
</cp:coreProperties>
</file>