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solicitudes\"/>
    </mc:Choice>
  </mc:AlternateContent>
  <xr:revisionPtr revIDLastSave="0" documentId="8_{DFB6C3DD-1AEB-40A5-9C9B-79D7772C6F7B}" xr6:coauthVersionLast="45" xr6:coauthVersionMax="45" xr10:uidLastSave="{00000000-0000-0000-0000-000000000000}"/>
  <bookViews>
    <workbookView xWindow="-110" yWindow="-110" windowWidth="19420" windowHeight="10420" activeTab="1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C34" i="6" s="1"/>
  <c r="D33" i="6"/>
  <c r="D34" i="6" s="1"/>
  <c r="D20" i="6"/>
  <c r="D21" i="6" s="1"/>
  <c r="C20" i="6"/>
  <c r="C21" i="6" s="1"/>
  <c r="C39" i="6" l="1"/>
  <c r="D39" i="6"/>
  <c r="C40" i="6"/>
  <c r="D40" i="6"/>
  <c r="C41" i="6"/>
  <c r="D41" i="6"/>
  <c r="C42" i="6"/>
  <c r="D42" i="6"/>
  <c r="D38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3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<sst xmlns="http://schemas.openxmlformats.org/spreadsheetml/2006/main" count="292" uniqueCount="93">
  <si>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</si>
  <si>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</si>
  <si>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</si>
  <si>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</si>
  <si>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</si>
  <si>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</si>
  <si>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</si>
  <si>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</si>
  <si>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</si>
  <si>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</si>
  <si>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</si>
  <si>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</si>
  <si>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</si>
  <si>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</si>
  <si>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</si>
  <si>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</si>
  <si>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</si>
  <si>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</si>
  <si>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</si>
  <si>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</si>
  <si>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</si>
  <si>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</si>
  <si>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</si>
  <si>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</si>
  <si>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</si>
  <si>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</si>
  <si>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</si>
  <si>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</si>
  <si>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</si>
  <si>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</si>
  <si>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</si>
  <si>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</si>
  <si>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</si>
  <si>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</si>
  <si>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</si>
  <si>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</si>
  <si>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</si>
  <si>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</si>
  <si>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</si>
  <si>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</si>
  <si>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</si>
  <si>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</si>
  <si>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</si>
  <si>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</si>
  <si>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</si>
  <si>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</si>
  <si>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</si>
  <si>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</si>
  <si>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</si>
  <si>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</si>
  <si>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</si>
  <si>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</si>
  <si>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</si>
  <si>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</si>
  <si>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</si>
  <si>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BALANCE DE ACTIVIDADES ASOCIADO AL PROGRAMA DE GARANTIAS FOGAPE COVID 19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</si>
  <si>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</si>
  <si>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</si>
  <si>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</si>
  <si>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</si>
  <si>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</si>
  <si>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</si>
  <si>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</si>
  <si>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DERECHOS DE GARANTIA ASOCIADOS AL PROGRAMA FOGAPE COVID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</si>
  <si>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</si>
  <si>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</si>
  <si>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</si>
  <si>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</si>
  <si>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</si>
  <si>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</si>
  <si>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</si>
  <si>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</si>
  <si>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</si>
  <si>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</si>
  <si>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</si>
  <si>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</si>
  <si>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</si>
  <si>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</si>
  <si>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</si>
  <si>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</si>
  <si>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</si>
  <si>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</si>
  <si>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</si>
  <si>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</si>
  <si>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</si>
  <si>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</si>
  <si>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5)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</si>
  <si>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SOLICITUDES Y CURSES DE CREDITO ASOCIADOS AL PROGRAMA FOGAPE COVID</t>
  </si>
  <si>
    <t>Fuente: Fogape</t>
  </si>
  <si>
    <t>SOLICITUDES Y CURSES DE CREDITO ASOCIADOS AL PROGRAMA FOGAPE COVID (*)</t>
  </si>
  <si>
    <t>Banco del Estado</t>
  </si>
  <si>
    <t>Información al: 25/9/2020</t>
  </si>
  <si>
    <t>Actualización: 29/9/2020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</si>
</sst>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5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6" fillId="3" borderId="20" xfId="4" applyNumberFormat="1" applyFont="1" applyFill="1" applyBorder="1" applyAlignment="1">
      <alignment horizontal="left" vertical="top" wrapText="1"/>
    </xf>
    <xf numFmtId="166" fontId="0" fillId="2" borderId="20" xfId="4" applyNumberFormat="1" applyFont="1" applyFill="1" applyBorder="1"/>
    <xf numFmtId="166" fontId="17" fillId="2" borderId="20" xfId="4" applyNumberFormat="1" applyFont="1" applyFill="1" applyBorder="1"/>
    <xf numFmtId="166" fontId="0" fillId="2" borderId="0" xfId="4" applyNumberFormat="1" applyFont="1" applyFill="1"/>
    <xf numFmtId="0" fontId="18" fillId="0" borderId="0" xfId="0" applyFont="1"/>
    <xf numFmtId="9" fontId="8" fillId="2" borderId="20" xfId="2" applyFont="1" applyFill="1" applyBorder="1"/>
    <xf numFmtId="9" fontId="8" fillId="0" borderId="20" xfId="2" applyFont="1" applyBorder="1"/>
    <xf numFmtId="9" fontId="7" fillId="2" borderId="20" xfId="2" applyFont="1" applyFill="1" applyBorder="1"/>
    <xf numFmtId="166" fontId="8" fillId="0" borderId="20" xfId="4" applyNumberFormat="1" applyFont="1" applyBorder="1"/>
    <xf numFmtId="166" fontId="19" fillId="2" borderId="20" xfId="4" applyNumberFormat="1" applyFont="1" applyFill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166" fontId="16" fillId="3" borderId="20" xfId="4" applyNumberFormat="1" applyFont="1" applyFill="1" applyBorder="1" applyAlignment="1">
      <alignment horizontal="center" vertical="center" wrapText="1"/>
    </xf>
    <xf numFmtId="0" fontId="20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2" borderId="0" xfId="4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49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left" vertical="top" wrapText="1"/>
    </xf>
    <xf numFmtId="9" fontId="21" fillId="2" borderId="20" xfId="2" applyFont="1" applyFill="1" applyBorder="1"/>
    <xf numFmtId="9" fontId="21" fillId="0" borderId="20" xfId="2" applyFont="1" applyBorder="1"/>
    <xf numFmtId="166" fontId="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759078"/>
          <a:ext cx="6043781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25/9/2020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zoomScale="85" zoomScaleNormal="85" workbookViewId="0">
      <selection activeCell="B1" sqref="B1"/>
    </sheetView>
  </sheetViews>
  <sheetFormatPr baseColWidth="10" defaultColWidth="11.453125" defaultRowHeight="14.5" x14ac:dyDescent="0.35"/>
  <cols>
    <col min="1" max="1" width="5.7265625" style="87" customWidth="1"/>
    <col min="2" max="2" width="13.453125" style="88" customWidth="1"/>
    <col min="3" max="3" width="73" style="88" customWidth="1"/>
    <col min="4" max="16384" width="11.453125" style="88"/>
  </cols>
  <sheetData>
    <row r="2" spans="2:13" ht="15.5" x14ac:dyDescent="0.35">
      <c r="B2" s="45" t="s">
        <v>55</v>
      </c>
    </row>
    <row r="4" spans="2:13" x14ac:dyDescent="0.35">
      <c r="B4" s="13" t="s">
        <v>63</v>
      </c>
      <c r="C4" s="46"/>
      <c r="D4" s="46"/>
    </row>
    <row r="6" spans="2:13" x14ac:dyDescent="0.35">
      <c r="B6" s="89" t="s">
        <v>56</v>
      </c>
      <c r="C6" s="87" t="s">
        <v>57</v>
      </c>
    </row>
    <row r="7" spans="2:13" x14ac:dyDescent="0.35">
      <c r="B7" s="89" t="s">
        <v>58</v>
      </c>
      <c r="C7" s="87" t="s">
        <v>59</v>
      </c>
    </row>
    <row r="9" spans="2:13" x14ac:dyDescent="0.35">
      <c r="B9" s="86" t="s">
        <v>87</v>
      </c>
      <c r="C9" s="47"/>
      <c r="D9" s="47"/>
    </row>
    <row r="10" spans="2:13" x14ac:dyDescent="0.35">
      <c r="B10" s="85"/>
      <c r="C10" s="47"/>
      <c r="D10" s="47"/>
    </row>
    <row r="11" spans="2:13" x14ac:dyDescent="0.35">
      <c r="B11" s="89" t="s">
        <v>50</v>
      </c>
      <c r="C11" s="102" t="s">
        <v>60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</row>
    <row r="12" spans="2:13" x14ac:dyDescent="0.35">
      <c r="B12" s="89" t="s">
        <v>3</v>
      </c>
      <c r="C12" s="102" t="s">
        <v>61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</row>
    <row r="13" spans="2:13" x14ac:dyDescent="0.35">
      <c r="B13" s="89" t="s">
        <v>5</v>
      </c>
      <c r="C13" s="102" t="s">
        <v>62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</row>
    <row r="14" spans="2:13" x14ac:dyDescent="0.3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</row>
    <row r="15" spans="2:13" x14ac:dyDescent="0.35">
      <c r="B15" s="88" t="s">
        <v>91</v>
      </c>
    </row>
    <row r="16" spans="2:13" x14ac:dyDescent="0.35">
      <c r="B16" s="87" t="s">
        <v>92</v>
      </c>
    </row>
    <row r="30" spans="1:1" x14ac:dyDescent="0.3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G55"/>
  <sheetViews>
    <sheetView showGridLines="0" tabSelected="1" zoomScale="85" zoomScaleNormal="85" workbookViewId="0">
      <selection activeCell="B1" sqref="B1"/>
    </sheetView>
  </sheetViews>
  <sheetFormatPr baseColWidth="10" defaultRowHeight="14.5" x14ac:dyDescent="0.35"/>
  <cols>
    <col min="1" max="1" width="5.7265625" style="6" customWidth="1"/>
    <col min="2" max="2" width="42.453125" bestFit="1" customWidth="1"/>
    <col min="3" max="4" width="18.26953125" customWidth="1"/>
    <col min="6" max="6" width="5.453125" customWidth="1"/>
  </cols>
  <sheetData>
    <row r="2" spans="2:5" x14ac:dyDescent="0.35">
      <c r="B2" s="48" t="s">
        <v>63</v>
      </c>
    </row>
    <row r="4" spans="2:5" x14ac:dyDescent="0.35">
      <c r="B4" s="48" t="s">
        <v>64</v>
      </c>
    </row>
    <row r="5" spans="2:5" x14ac:dyDescent="0.35">
      <c r="B5" s="49" t="s">
        <v>57</v>
      </c>
      <c r="C5" s="50"/>
      <c r="D5" s="50"/>
      <c r="E5" s="50"/>
    </row>
    <row r="6" spans="2:5" x14ac:dyDescent="0.35">
      <c r="B6" s="50" t="s">
        <v>65</v>
      </c>
      <c r="C6" s="50"/>
      <c r="D6" s="50"/>
      <c r="E6" s="50"/>
    </row>
    <row r="8" spans="2:5" ht="31" x14ac:dyDescent="0.35">
      <c r="B8" s="51" t="s">
        <v>2</v>
      </c>
      <c r="C8" s="84" t="s">
        <v>66</v>
      </c>
      <c r="D8" s="84" t="s">
        <v>67</v>
      </c>
      <c r="E8" s="84" t="s">
        <v>68</v>
      </c>
    </row>
    <row r="9" spans="2:5" x14ac:dyDescent="0.35">
      <c r="B9" s="52" t="s">
        <v>69</v>
      </c>
      <c r="C9" s="61">
        <v>50500000</v>
      </c>
      <c r="D9" s="61">
        <v>48535635.134999998</v>
      </c>
      <c r="E9" s="56">
        <f>D9/C9</f>
        <v>0.96110168584158406</v>
      </c>
    </row>
    <row r="10" spans="2:5" x14ac:dyDescent="0.35">
      <c r="B10" s="52" t="s">
        <v>70</v>
      </c>
      <c r="C10" s="61">
        <v>1670721.50134</v>
      </c>
      <c r="D10" s="61">
        <v>1118839.0165999997</v>
      </c>
      <c r="E10" s="56">
        <f t="shared" ref="E10:E20" si="0">D10/C10</f>
        <v>0.66967415915976203</v>
      </c>
    </row>
    <row r="11" spans="2:5" x14ac:dyDescent="0.35">
      <c r="B11" s="52" t="s">
        <v>71</v>
      </c>
      <c r="C11" s="61">
        <v>40100000</v>
      </c>
      <c r="D11" s="61">
        <v>38110792.1963</v>
      </c>
      <c r="E11" s="56">
        <f t="shared" si="0"/>
        <v>0.95039382035660847</v>
      </c>
    </row>
    <row r="12" spans="2:5" x14ac:dyDescent="0.35">
      <c r="B12" s="52" t="s">
        <v>72</v>
      </c>
      <c r="C12" s="61">
        <v>16273000</v>
      </c>
      <c r="D12" s="61">
        <v>15448883.4364</v>
      </c>
      <c r="E12" s="56">
        <f t="shared" si="0"/>
        <v>0.94935681413384132</v>
      </c>
    </row>
    <row r="13" spans="2:5" x14ac:dyDescent="0.35">
      <c r="B13" s="52" t="s">
        <v>73</v>
      </c>
      <c r="C13" s="61">
        <v>49800000</v>
      </c>
      <c r="D13" s="61">
        <v>48118560.879800007</v>
      </c>
      <c r="E13" s="56">
        <f t="shared" si="0"/>
        <v>0.9662361622449801</v>
      </c>
    </row>
    <row r="14" spans="2:5" x14ac:dyDescent="0.35">
      <c r="B14" s="52" t="s">
        <v>74</v>
      </c>
      <c r="C14" s="61">
        <v>20776100.035999998</v>
      </c>
      <c r="D14" s="61">
        <v>19758685.519600004</v>
      </c>
      <c r="E14" s="56">
        <f t="shared" si="0"/>
        <v>0.95102957173689673</v>
      </c>
    </row>
    <row r="15" spans="2:5" x14ac:dyDescent="0.35">
      <c r="B15" s="52" t="s">
        <v>75</v>
      </c>
      <c r="C15" s="61">
        <v>1828000</v>
      </c>
      <c r="D15" s="61">
        <v>1483967.6531000002</v>
      </c>
      <c r="E15" s="56">
        <f t="shared" si="0"/>
        <v>0.81179849731947495</v>
      </c>
    </row>
    <row r="16" spans="2:5" x14ac:dyDescent="0.35">
      <c r="B16" s="52" t="s">
        <v>76</v>
      </c>
      <c r="C16" s="61">
        <v>54822500.100000001</v>
      </c>
      <c r="D16" s="61">
        <v>51830576.008200005</v>
      </c>
      <c r="E16" s="56">
        <f t="shared" si="0"/>
        <v>0.94542525265461219</v>
      </c>
    </row>
    <row r="17" spans="1:7" x14ac:dyDescent="0.35">
      <c r="B17" s="52" t="s">
        <v>77</v>
      </c>
      <c r="C17" s="61">
        <v>1646000</v>
      </c>
      <c r="D17" s="61">
        <v>1292676.578</v>
      </c>
      <c r="E17" s="56">
        <f t="shared" si="0"/>
        <v>0.78534421506682861</v>
      </c>
    </row>
    <row r="18" spans="1:7" x14ac:dyDescent="0.35">
      <c r="B18" s="52" t="s">
        <v>78</v>
      </c>
      <c r="C18" s="61">
        <v>856933.33600000001</v>
      </c>
      <c r="D18" s="61">
        <v>651869.99589999998</v>
      </c>
      <c r="E18" s="56">
        <f t="shared" si="0"/>
        <v>0.76070094196918947</v>
      </c>
    </row>
    <row r="19" spans="1:7" x14ac:dyDescent="0.35">
      <c r="B19" s="52" t="s">
        <v>0</v>
      </c>
      <c r="C19" s="61">
        <v>73537.360000000015</v>
      </c>
      <c r="D19" s="61">
        <v>53092.209799999997</v>
      </c>
      <c r="E19" s="56">
        <f t="shared" si="0"/>
        <v>0.72197601056116223</v>
      </c>
    </row>
    <row r="20" spans="1:7" ht="15.5" x14ac:dyDescent="0.35">
      <c r="B20" s="53" t="s">
        <v>4</v>
      </c>
      <c r="C20" s="60">
        <f>SUM(C9:C19)</f>
        <v>238346792.33333999</v>
      </c>
      <c r="D20" s="60">
        <f>SUM(D9:D19)</f>
        <v>226403578.62870005</v>
      </c>
      <c r="E20" s="99">
        <f t="shared" si="0"/>
        <v>0.94989144352344901</v>
      </c>
    </row>
    <row r="21" spans="1:7" s="93" customFormat="1" x14ac:dyDescent="0.35">
      <c r="A21" s="91"/>
      <c r="B21" s="92" t="s">
        <v>88</v>
      </c>
      <c r="C21" s="101">
        <f>SUM(C9:C19)-C20</f>
        <v>0</v>
      </c>
      <c r="D21" s="101">
        <f>SUM(D9:D19)-D20</f>
        <v>0</v>
      </c>
    </row>
    <row r="22" spans="1:7" s="93" customFormat="1" x14ac:dyDescent="0.35">
      <c r="A22" s="91"/>
      <c r="B22" s="92" t="str">
        <f>Indice!B15</f>
        <v>Información al: 25/9/2020</v>
      </c>
    </row>
    <row r="23" spans="1:7" x14ac:dyDescent="0.35">
      <c r="B23" s="54"/>
    </row>
    <row r="24" spans="1:7" x14ac:dyDescent="0.35">
      <c r="B24" s="48" t="s">
        <v>79</v>
      </c>
    </row>
    <row r="25" spans="1:7" x14ac:dyDescent="0.35">
      <c r="B25" s="49" t="s">
        <v>59</v>
      </c>
      <c r="C25" s="50"/>
      <c r="D25" s="50"/>
      <c r="E25" s="50"/>
    </row>
    <row r="26" spans="1:7" x14ac:dyDescent="0.35">
      <c r="B26" s="50" t="s">
        <v>65</v>
      </c>
      <c r="C26" s="50"/>
      <c r="D26" s="50"/>
      <c r="E26" s="50"/>
    </row>
    <row r="28" spans="1:7" ht="31" x14ac:dyDescent="0.35">
      <c r="B28" s="51" t="s">
        <v>80</v>
      </c>
      <c r="C28" s="84" t="s">
        <v>66</v>
      </c>
      <c r="D28" s="84" t="s">
        <v>67</v>
      </c>
      <c r="E28" s="84" t="s">
        <v>68</v>
      </c>
    </row>
    <row r="29" spans="1:7" x14ac:dyDescent="0.35">
      <c r="B29" s="52" t="s">
        <v>81</v>
      </c>
      <c r="C29" s="59">
        <v>79790798.060499996</v>
      </c>
      <c r="D29" s="59">
        <v>77495894.357600003</v>
      </c>
      <c r="E29" s="56">
        <f t="shared" ref="E29:E33" si="1">D29/C29</f>
        <v>0.97123849167218601</v>
      </c>
    </row>
    <row r="30" spans="1:7" x14ac:dyDescent="0.35">
      <c r="B30" s="52" t="s">
        <v>1</v>
      </c>
      <c r="C30" s="59">
        <v>64524239.299500003</v>
      </c>
      <c r="D30" s="59">
        <v>62132265.035700001</v>
      </c>
      <c r="E30" s="56">
        <f t="shared" si="1"/>
        <v>0.96292905906728699</v>
      </c>
      <c r="G30" s="55"/>
    </row>
    <row r="31" spans="1:7" x14ac:dyDescent="0.35">
      <c r="B31" s="52" t="s">
        <v>82</v>
      </c>
      <c r="C31" s="59">
        <v>73675000</v>
      </c>
      <c r="D31" s="59">
        <v>70510398.63820003</v>
      </c>
      <c r="E31" s="56">
        <f t="shared" si="1"/>
        <v>0.95704646946996985</v>
      </c>
      <c r="G31" s="55"/>
    </row>
    <row r="32" spans="1:7" x14ac:dyDescent="0.35">
      <c r="B32" s="52" t="s">
        <v>83</v>
      </c>
      <c r="C32" s="59">
        <v>20356754.973340001</v>
      </c>
      <c r="D32" s="59">
        <v>16265020.597200004</v>
      </c>
      <c r="E32" s="56">
        <f t="shared" si="1"/>
        <v>0.79899869200672258</v>
      </c>
      <c r="G32" s="55"/>
    </row>
    <row r="33" spans="1:5" ht="15.5" x14ac:dyDescent="0.35">
      <c r="B33" s="53" t="s">
        <v>4</v>
      </c>
      <c r="C33" s="60">
        <f>SUM(C29:C32)</f>
        <v>238346792.33334002</v>
      </c>
      <c r="D33" s="60">
        <f>SUM(D29:D32)</f>
        <v>226403578.62870005</v>
      </c>
      <c r="E33" s="99">
        <f t="shared" si="1"/>
        <v>0.9498914435234489</v>
      </c>
    </row>
    <row r="34" spans="1:5" x14ac:dyDescent="0.35">
      <c r="C34" s="101">
        <f>SUM(C29:C32)-C33</f>
        <v>0</v>
      </c>
      <c r="D34" s="101">
        <f>SUM(D29:D32)-D33</f>
        <v>0</v>
      </c>
    </row>
    <row r="35" spans="1:5" x14ac:dyDescent="0.35">
      <c r="B35" s="50" t="s">
        <v>84</v>
      </c>
      <c r="C35" s="50"/>
      <c r="D35" s="50"/>
      <c r="E35" s="50"/>
    </row>
    <row r="37" spans="1:5" ht="31" x14ac:dyDescent="0.35">
      <c r="B37" s="51" t="s">
        <v>80</v>
      </c>
      <c r="C37" s="84" t="s">
        <v>66</v>
      </c>
      <c r="D37" s="84" t="s">
        <v>67</v>
      </c>
      <c r="E37" s="84" t="s">
        <v>68</v>
      </c>
    </row>
    <row r="38" spans="1:5" x14ac:dyDescent="0.35">
      <c r="A38" s="24"/>
      <c r="B38" s="52" t="s">
        <v>81</v>
      </c>
      <c r="C38" s="56">
        <f>C29/C$33</f>
        <v>0.33476766051421636</v>
      </c>
      <c r="D38" s="56">
        <f>D29/D$33</f>
        <v>0.34229094269173466</v>
      </c>
      <c r="E38" s="57">
        <f>E29</f>
        <v>0.97123849167218601</v>
      </c>
    </row>
    <row r="39" spans="1:5" x14ac:dyDescent="0.35">
      <c r="B39" s="52" t="s">
        <v>1</v>
      </c>
      <c r="C39" s="56">
        <f t="shared" ref="C39:D39" si="2">C30/C$33</f>
        <v>0.27071578630376364</v>
      </c>
      <c r="D39" s="56">
        <f t="shared" si="2"/>
        <v>0.27443146178177857</v>
      </c>
      <c r="E39" s="57">
        <f t="shared" ref="E39:E42" si="3">E30</f>
        <v>0.96292905906728699</v>
      </c>
    </row>
    <row r="40" spans="1:5" x14ac:dyDescent="0.35">
      <c r="B40" s="52" t="s">
        <v>82</v>
      </c>
      <c r="C40" s="56">
        <f t="shared" ref="C40:D40" si="4">C31/C$33</f>
        <v>0.30910841836277703</v>
      </c>
      <c r="D40" s="56">
        <f t="shared" si="4"/>
        <v>0.31143676732175901</v>
      </c>
      <c r="E40" s="57">
        <f t="shared" si="3"/>
        <v>0.95704646946996985</v>
      </c>
    </row>
    <row r="41" spans="1:5" x14ac:dyDescent="0.35">
      <c r="B41" s="52" t="s">
        <v>83</v>
      </c>
      <c r="C41" s="56">
        <f t="shared" ref="C41:D41" si="5">C32/C$33</f>
        <v>8.5408134819242934E-2</v>
      </c>
      <c r="D41" s="56">
        <f t="shared" si="5"/>
        <v>7.1840828204727716E-2</v>
      </c>
      <c r="E41" s="57">
        <f t="shared" si="3"/>
        <v>0.79899869200672258</v>
      </c>
    </row>
    <row r="42" spans="1:5" ht="15.5" x14ac:dyDescent="0.35">
      <c r="B42" s="53" t="s">
        <v>85</v>
      </c>
      <c r="C42" s="58">
        <f t="shared" ref="C42:D42" si="6">C33/C$33</f>
        <v>1</v>
      </c>
      <c r="D42" s="58">
        <f t="shared" si="6"/>
        <v>1</v>
      </c>
      <c r="E42" s="100">
        <f t="shared" si="3"/>
        <v>0.9498914435234489</v>
      </c>
    </row>
    <row r="50" spans="2:2" x14ac:dyDescent="0.35">
      <c r="B50" s="94" t="str">
        <f>+B21</f>
        <v>Fuente: Fogape</v>
      </c>
    </row>
    <row r="51" spans="2:2" x14ac:dyDescent="0.35">
      <c r="B51" s="94" t="str">
        <f>Indice!B15</f>
        <v>Información al: 25/9/2020</v>
      </c>
    </row>
    <row r="52" spans="2:2" x14ac:dyDescent="0.35">
      <c r="B52" s="95"/>
    </row>
    <row r="53" spans="2:2" x14ac:dyDescent="0.35">
      <c r="B53" s="96" t="str">
        <f>+Indice!B16</f>
        <v>Actualización: 29/9/2020</v>
      </c>
    </row>
    <row r="54" spans="2:2" x14ac:dyDescent="0.35">
      <c r="B54" s="97"/>
    </row>
    <row r="55" spans="2:2" x14ac:dyDescent="0.35">
      <c r="B55" s="93"/>
    </row>
  </sheetData>
  <conditionalFormatting sqref="C21">
    <cfRule type="cellIs" dxfId="5" priority="6" operator="greaterThan">
      <formula>0</formula>
    </cfRule>
    <cfRule type="cellIs" dxfId="4" priority="5" operator="lessThan">
      <formula>0</formula>
    </cfRule>
  </conditionalFormatting>
  <conditionalFormatting sqref="D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4:D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zoomScale="80" zoomScaleNormal="80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2" spans="2:24" x14ac:dyDescent="0.35">
      <c r="B2" s="7" t="s">
        <v>89</v>
      </c>
    </row>
    <row r="3" spans="2:24" x14ac:dyDescent="0.35">
      <c r="B3" s="7"/>
    </row>
    <row r="4" spans="2:24" x14ac:dyDescent="0.35">
      <c r="B4" s="7" t="s">
        <v>50</v>
      </c>
    </row>
    <row r="5" spans="2:24" x14ac:dyDescent="0.35">
      <c r="B5" s="113" t="s">
        <v>46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2:24" x14ac:dyDescent="0.35">
      <c r="B6" s="114" t="s">
        <v>2</v>
      </c>
      <c r="C6" s="116" t="s">
        <v>6</v>
      </c>
      <c r="D6" s="116"/>
      <c r="E6" s="118" t="s">
        <v>7</v>
      </c>
      <c r="F6" s="124"/>
      <c r="G6" s="116" t="s">
        <v>8</v>
      </c>
      <c r="H6" s="116"/>
      <c r="I6" s="108" t="s">
        <v>9</v>
      </c>
      <c r="J6" s="106"/>
      <c r="K6" s="106"/>
      <c r="L6" s="106"/>
      <c r="M6" s="106"/>
      <c r="N6" s="107"/>
      <c r="O6" s="106" t="s">
        <v>10</v>
      </c>
      <c r="P6" s="107"/>
      <c r="Q6" s="108" t="s">
        <v>11</v>
      </c>
      <c r="R6" s="106"/>
      <c r="S6" s="106"/>
      <c r="T6" s="106"/>
      <c r="U6" s="106"/>
      <c r="V6" s="106"/>
      <c r="W6" s="106"/>
      <c r="X6" s="107"/>
    </row>
    <row r="7" spans="2:24" x14ac:dyDescent="0.35">
      <c r="B7" s="114"/>
      <c r="C7" s="117"/>
      <c r="D7" s="117"/>
      <c r="E7" s="118"/>
      <c r="F7" s="124"/>
      <c r="G7" s="117"/>
      <c r="H7" s="117"/>
      <c r="I7" s="103" t="s">
        <v>12</v>
      </c>
      <c r="J7" s="105"/>
      <c r="K7" s="105" t="s">
        <v>13</v>
      </c>
      <c r="L7" s="105"/>
      <c r="M7" s="109" t="s">
        <v>4</v>
      </c>
      <c r="N7" s="110"/>
      <c r="O7" s="105" t="s">
        <v>14</v>
      </c>
      <c r="P7" s="104"/>
      <c r="Q7" s="103" t="s">
        <v>15</v>
      </c>
      <c r="R7" s="105"/>
      <c r="S7" s="105" t="s">
        <v>16</v>
      </c>
      <c r="T7" s="105"/>
      <c r="U7" s="105" t="s">
        <v>17</v>
      </c>
      <c r="V7" s="105"/>
      <c r="W7" s="109" t="s">
        <v>4</v>
      </c>
      <c r="X7" s="110"/>
    </row>
    <row r="8" spans="2:24" x14ac:dyDescent="0.35">
      <c r="B8" s="114"/>
      <c r="C8" s="117"/>
      <c r="D8" s="117"/>
      <c r="E8" s="120"/>
      <c r="F8" s="121"/>
      <c r="G8" s="117"/>
      <c r="H8" s="117"/>
      <c r="I8" s="103"/>
      <c r="J8" s="105"/>
      <c r="K8" s="105"/>
      <c r="L8" s="105"/>
      <c r="M8" s="111"/>
      <c r="N8" s="112"/>
      <c r="O8" s="105"/>
      <c r="P8" s="104"/>
      <c r="Q8" s="103"/>
      <c r="R8" s="105"/>
      <c r="S8" s="105"/>
      <c r="T8" s="105"/>
      <c r="U8" s="105"/>
      <c r="V8" s="105"/>
      <c r="W8" s="111"/>
      <c r="X8" s="112"/>
    </row>
    <row r="9" spans="2:24" x14ac:dyDescent="0.35">
      <c r="B9" s="115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35">
      <c r="B10" s="1" t="s">
        <v>20</v>
      </c>
      <c r="C10" s="2">
        <v>40220</v>
      </c>
      <c r="D10" s="2">
        <v>78101120.621383011</v>
      </c>
      <c r="E10" s="3">
        <v>88</v>
      </c>
      <c r="F10" s="4">
        <v>104710.05366324926</v>
      </c>
      <c r="G10" s="2">
        <v>355</v>
      </c>
      <c r="H10" s="2">
        <v>3290315.7181792748</v>
      </c>
      <c r="I10" s="3">
        <v>1572</v>
      </c>
      <c r="J10" s="28">
        <v>5569334.7436354365</v>
      </c>
      <c r="K10" s="28">
        <v>0</v>
      </c>
      <c r="L10" s="28">
        <v>0</v>
      </c>
      <c r="M10" s="29">
        <v>1572</v>
      </c>
      <c r="N10" s="5">
        <v>5569334.7436354365</v>
      </c>
      <c r="O10" s="28">
        <v>36848</v>
      </c>
      <c r="P10" s="4">
        <v>62204958.664456449</v>
      </c>
      <c r="Q10" s="3">
        <v>3</v>
      </c>
      <c r="R10" s="28">
        <v>19335.910757978152</v>
      </c>
      <c r="S10" s="28">
        <v>229</v>
      </c>
      <c r="T10" s="28">
        <v>1280514.4188409115</v>
      </c>
      <c r="U10" s="28">
        <v>1125</v>
      </c>
      <c r="V10" s="28">
        <v>5631951.1118497085</v>
      </c>
      <c r="W10" s="29">
        <v>1357</v>
      </c>
      <c r="X10" s="5">
        <v>6931801.4414485982</v>
      </c>
    </row>
    <row r="11" spans="2:24" x14ac:dyDescent="0.35">
      <c r="B11" s="1" t="s">
        <v>21</v>
      </c>
      <c r="C11" s="2">
        <v>421</v>
      </c>
      <c r="D11" s="2">
        <v>2563952.8628819147</v>
      </c>
      <c r="E11" s="3">
        <v>0</v>
      </c>
      <c r="F11" s="4">
        <v>0</v>
      </c>
      <c r="G11" s="2">
        <v>71</v>
      </c>
      <c r="H11" s="2">
        <v>521756.0351558213</v>
      </c>
      <c r="I11" s="3">
        <v>10</v>
      </c>
      <c r="J11" s="28">
        <v>33271.702295259704</v>
      </c>
      <c r="K11" s="28">
        <v>0</v>
      </c>
      <c r="L11" s="28">
        <v>0</v>
      </c>
      <c r="M11" s="29">
        <v>10</v>
      </c>
      <c r="N11" s="5">
        <v>33271.702295259704</v>
      </c>
      <c r="O11" s="28">
        <v>256</v>
      </c>
      <c r="P11" s="4">
        <v>1517618.7947839727</v>
      </c>
      <c r="Q11" s="3">
        <v>24</v>
      </c>
      <c r="R11" s="28">
        <v>167090.14053200581</v>
      </c>
      <c r="S11" s="28">
        <v>16</v>
      </c>
      <c r="T11" s="28">
        <v>71943.523811216015</v>
      </c>
      <c r="U11" s="28">
        <v>44</v>
      </c>
      <c r="V11" s="28">
        <v>252272.6663036393</v>
      </c>
      <c r="W11" s="29">
        <v>84</v>
      </c>
      <c r="X11" s="5">
        <v>491306.33064686111</v>
      </c>
    </row>
    <row r="12" spans="2:24" x14ac:dyDescent="0.35">
      <c r="B12" s="6" t="s">
        <v>90</v>
      </c>
      <c r="C12" s="2">
        <v>226646</v>
      </c>
      <c r="D12" s="2">
        <v>126693455.39393522</v>
      </c>
      <c r="E12" s="3">
        <v>0</v>
      </c>
      <c r="F12" s="4">
        <v>0</v>
      </c>
      <c r="G12" s="2">
        <v>33326</v>
      </c>
      <c r="H12" s="2">
        <v>26576942.372331601</v>
      </c>
      <c r="I12" s="3">
        <v>13281</v>
      </c>
      <c r="J12" s="28">
        <v>14300968.673141932</v>
      </c>
      <c r="K12" s="28">
        <v>8392</v>
      </c>
      <c r="L12" s="28">
        <v>8279901.4688672675</v>
      </c>
      <c r="M12" s="29">
        <v>21673</v>
      </c>
      <c r="N12" s="5">
        <v>22580870.142009199</v>
      </c>
      <c r="O12" s="28">
        <v>130545</v>
      </c>
      <c r="P12" s="4">
        <v>49009385.09225668</v>
      </c>
      <c r="Q12" s="3">
        <v>0</v>
      </c>
      <c r="R12" s="28">
        <v>0</v>
      </c>
      <c r="S12" s="28">
        <v>28015</v>
      </c>
      <c r="T12" s="28">
        <v>16623752.09515916</v>
      </c>
      <c r="U12" s="28">
        <v>13087</v>
      </c>
      <c r="V12" s="28">
        <v>11902505.692178572</v>
      </c>
      <c r="W12" s="29">
        <v>41102</v>
      </c>
      <c r="X12" s="5">
        <v>28526257.787337732</v>
      </c>
    </row>
    <row r="13" spans="2:24" x14ac:dyDescent="0.35">
      <c r="B13" s="1" t="s">
        <v>22</v>
      </c>
      <c r="C13" s="2">
        <v>10858</v>
      </c>
      <c r="D13" s="2">
        <v>36270915.25146962</v>
      </c>
      <c r="E13" s="3">
        <v>1378</v>
      </c>
      <c r="F13" s="4">
        <v>6144618.4582694462</v>
      </c>
      <c r="G13" s="2">
        <v>31</v>
      </c>
      <c r="H13" s="2">
        <v>28834.049807215742</v>
      </c>
      <c r="I13" s="3">
        <v>105</v>
      </c>
      <c r="J13" s="28">
        <v>202254.99303733016</v>
      </c>
      <c r="K13" s="28">
        <v>9</v>
      </c>
      <c r="L13" s="28">
        <v>23216.782560193038</v>
      </c>
      <c r="M13" s="29">
        <v>114</v>
      </c>
      <c r="N13" s="5">
        <v>225471.7755975232</v>
      </c>
      <c r="O13" s="28">
        <v>4630</v>
      </c>
      <c r="P13" s="4">
        <v>20899302.947663788</v>
      </c>
      <c r="Q13" s="3">
        <v>554</v>
      </c>
      <c r="R13" s="28">
        <v>521850.38840792992</v>
      </c>
      <c r="S13" s="28">
        <v>184</v>
      </c>
      <c r="T13" s="28">
        <v>2505550.9773693196</v>
      </c>
      <c r="U13" s="28">
        <v>3967</v>
      </c>
      <c r="V13" s="28">
        <v>5945286.6543543953</v>
      </c>
      <c r="W13" s="29">
        <v>4705</v>
      </c>
      <c r="X13" s="5">
        <v>8972688.0201316439</v>
      </c>
    </row>
    <row r="14" spans="2:24" x14ac:dyDescent="0.35">
      <c r="B14" s="6" t="s">
        <v>23</v>
      </c>
      <c r="C14" s="2">
        <v>31749</v>
      </c>
      <c r="D14" s="2">
        <v>84317295.912667185</v>
      </c>
      <c r="E14" s="3">
        <v>0</v>
      </c>
      <c r="F14" s="4">
        <v>0</v>
      </c>
      <c r="G14" s="2">
        <v>1959</v>
      </c>
      <c r="H14" s="2">
        <v>3403446.8408083175</v>
      </c>
      <c r="I14" s="3">
        <v>6565</v>
      </c>
      <c r="J14" s="28">
        <v>11347745.448413705</v>
      </c>
      <c r="K14" s="28">
        <v>0</v>
      </c>
      <c r="L14" s="28">
        <v>0</v>
      </c>
      <c r="M14" s="29">
        <v>6565</v>
      </c>
      <c r="N14" s="5">
        <v>11347745.448413705</v>
      </c>
      <c r="O14" s="28">
        <v>21432</v>
      </c>
      <c r="P14" s="4">
        <v>64897791.351029702</v>
      </c>
      <c r="Q14" s="3">
        <v>0</v>
      </c>
      <c r="R14" s="28">
        <v>0</v>
      </c>
      <c r="S14" s="28">
        <v>492</v>
      </c>
      <c r="T14" s="28">
        <v>1113121.3654845981</v>
      </c>
      <c r="U14" s="28">
        <v>1301</v>
      </c>
      <c r="V14" s="28">
        <v>3555190.9069308615</v>
      </c>
      <c r="W14" s="29">
        <v>1793</v>
      </c>
      <c r="X14" s="5">
        <v>4668312.2724154592</v>
      </c>
    </row>
    <row r="15" spans="2:24" x14ac:dyDescent="0.35">
      <c r="B15" s="6" t="s">
        <v>24</v>
      </c>
      <c r="C15" s="2">
        <v>681</v>
      </c>
      <c r="D15" s="2">
        <v>3375322.4001474408</v>
      </c>
      <c r="E15" s="3">
        <v>13</v>
      </c>
      <c r="F15" s="4">
        <v>38272.03849623054</v>
      </c>
      <c r="G15" s="2">
        <v>85</v>
      </c>
      <c r="H15" s="2">
        <v>403047.20017754199</v>
      </c>
      <c r="I15" s="3">
        <v>122</v>
      </c>
      <c r="J15" s="28">
        <v>766915.4318335983</v>
      </c>
      <c r="K15" s="28">
        <v>0</v>
      </c>
      <c r="L15" s="28">
        <v>0</v>
      </c>
      <c r="M15" s="29">
        <v>122</v>
      </c>
      <c r="N15" s="5">
        <v>766915.4318335983</v>
      </c>
      <c r="O15" s="28">
        <v>423</v>
      </c>
      <c r="P15" s="4">
        <v>2078495.011160827</v>
      </c>
      <c r="Q15" s="3">
        <v>0</v>
      </c>
      <c r="R15" s="28">
        <v>0</v>
      </c>
      <c r="S15" s="28">
        <v>0</v>
      </c>
      <c r="T15" s="28">
        <v>0</v>
      </c>
      <c r="U15" s="28">
        <v>38</v>
      </c>
      <c r="V15" s="28">
        <v>88592.718479242816</v>
      </c>
      <c r="W15" s="29">
        <v>38</v>
      </c>
      <c r="X15" s="5">
        <v>88592.718479242816</v>
      </c>
    </row>
    <row r="16" spans="2:24" x14ac:dyDescent="0.35">
      <c r="B16" s="6" t="s">
        <v>25</v>
      </c>
      <c r="C16" s="2">
        <v>58916</v>
      </c>
      <c r="D16" s="2">
        <v>93779866.688685223</v>
      </c>
      <c r="E16" s="3">
        <v>0</v>
      </c>
      <c r="F16" s="4">
        <v>0</v>
      </c>
      <c r="G16" s="2">
        <v>0</v>
      </c>
      <c r="H16" s="2">
        <v>0</v>
      </c>
      <c r="I16" s="3">
        <v>12016</v>
      </c>
      <c r="J16" s="28">
        <v>14937387.796740906</v>
      </c>
      <c r="K16" s="28">
        <v>426</v>
      </c>
      <c r="L16" s="28">
        <v>825192.93615630665</v>
      </c>
      <c r="M16" s="29">
        <v>12442</v>
      </c>
      <c r="N16" s="5">
        <v>15762580.732897213</v>
      </c>
      <c r="O16" s="28">
        <v>36391</v>
      </c>
      <c r="P16" s="4">
        <v>67398639.780204698</v>
      </c>
      <c r="Q16" s="3">
        <v>0</v>
      </c>
      <c r="R16" s="28">
        <v>0</v>
      </c>
      <c r="S16" s="28">
        <v>2911</v>
      </c>
      <c r="T16" s="28">
        <v>0</v>
      </c>
      <c r="U16" s="28">
        <v>7172</v>
      </c>
      <c r="V16" s="28">
        <v>10618646.175583309</v>
      </c>
      <c r="W16" s="29">
        <v>10083</v>
      </c>
      <c r="X16" s="5">
        <v>10618646.175583309</v>
      </c>
    </row>
    <row r="17" spans="2:24" x14ac:dyDescent="0.35">
      <c r="B17" s="6" t="s">
        <v>26</v>
      </c>
      <c r="C17" s="2">
        <v>15050</v>
      </c>
      <c r="D17" s="2">
        <v>40473915.737271309</v>
      </c>
      <c r="E17" s="3">
        <v>0</v>
      </c>
      <c r="F17" s="4">
        <v>0</v>
      </c>
      <c r="G17" s="2">
        <v>142</v>
      </c>
      <c r="H17" s="2">
        <v>347534.16223421396</v>
      </c>
      <c r="I17" s="3">
        <v>2052</v>
      </c>
      <c r="J17" s="28">
        <v>4844728.1410316043</v>
      </c>
      <c r="K17" s="28">
        <v>0</v>
      </c>
      <c r="L17" s="28">
        <v>0</v>
      </c>
      <c r="M17" s="29">
        <v>2052</v>
      </c>
      <c r="N17" s="5">
        <v>4844728.1410316043</v>
      </c>
      <c r="O17" s="28">
        <v>9483</v>
      </c>
      <c r="P17" s="4">
        <v>26487929.045673512</v>
      </c>
      <c r="Q17" s="3">
        <v>0</v>
      </c>
      <c r="R17" s="28">
        <v>0</v>
      </c>
      <c r="S17" s="28">
        <v>599</v>
      </c>
      <c r="T17" s="28">
        <v>1044651.2727732608</v>
      </c>
      <c r="U17" s="28">
        <v>2774</v>
      </c>
      <c r="V17" s="28">
        <v>7749073.1155587193</v>
      </c>
      <c r="W17" s="29">
        <v>3373</v>
      </c>
      <c r="X17" s="5">
        <v>8793724.3883319795</v>
      </c>
    </row>
    <row r="18" spans="2:24" x14ac:dyDescent="0.35">
      <c r="B18" s="6" t="s">
        <v>27</v>
      </c>
      <c r="C18" s="2">
        <v>1433</v>
      </c>
      <c r="D18" s="2">
        <v>6979300.3810742199</v>
      </c>
      <c r="E18" s="3">
        <v>8</v>
      </c>
      <c r="F18" s="4">
        <v>67209.126654396197</v>
      </c>
      <c r="G18" s="2">
        <v>40</v>
      </c>
      <c r="H18" s="2">
        <v>211656.87757441975</v>
      </c>
      <c r="I18" s="3">
        <v>86</v>
      </c>
      <c r="J18" s="28">
        <v>552833.78753561899</v>
      </c>
      <c r="K18" s="28">
        <v>134</v>
      </c>
      <c r="L18" s="28">
        <v>697421.80690079497</v>
      </c>
      <c r="M18" s="29">
        <v>220</v>
      </c>
      <c r="N18" s="5">
        <v>1250255.5944364138</v>
      </c>
      <c r="O18" s="28">
        <v>426</v>
      </c>
      <c r="P18" s="4">
        <v>1755852.455678086</v>
      </c>
      <c r="Q18" s="3">
        <v>104</v>
      </c>
      <c r="R18" s="28">
        <v>863764.77258355985</v>
      </c>
      <c r="S18" s="28">
        <v>45</v>
      </c>
      <c r="T18" s="28">
        <v>261591.76136908002</v>
      </c>
      <c r="U18" s="28">
        <v>590</v>
      </c>
      <c r="V18" s="28">
        <v>2568969.7927782638</v>
      </c>
      <c r="W18" s="29">
        <v>739</v>
      </c>
      <c r="X18" s="5">
        <v>3694326.3267309037</v>
      </c>
    </row>
    <row r="19" spans="2:24" x14ac:dyDescent="0.35">
      <c r="B19" s="6" t="s">
        <v>28</v>
      </c>
      <c r="C19" s="2">
        <v>172</v>
      </c>
      <c r="D19" s="2">
        <v>1833746.2508365831</v>
      </c>
      <c r="E19" s="3">
        <v>2</v>
      </c>
      <c r="F19" s="4">
        <v>41807.374611844658</v>
      </c>
      <c r="G19" s="2">
        <v>6</v>
      </c>
      <c r="H19" s="2">
        <v>106260.41047177183</v>
      </c>
      <c r="I19" s="3">
        <v>22</v>
      </c>
      <c r="J19" s="2">
        <v>266835.56846009853</v>
      </c>
      <c r="K19" s="2">
        <v>5</v>
      </c>
      <c r="L19" s="2">
        <v>31181.333564667471</v>
      </c>
      <c r="M19" s="62">
        <v>27</v>
      </c>
      <c r="N19" s="5">
        <v>298016.90202476602</v>
      </c>
      <c r="O19" s="2">
        <v>108</v>
      </c>
      <c r="P19" s="4">
        <v>955344.53283220227</v>
      </c>
      <c r="Q19" s="3">
        <v>4</v>
      </c>
      <c r="R19" s="2">
        <v>47381.691226757277</v>
      </c>
      <c r="S19" s="2">
        <v>0</v>
      </c>
      <c r="T19" s="2">
        <v>0</v>
      </c>
      <c r="U19" s="2">
        <v>25</v>
      </c>
      <c r="V19" s="2">
        <v>384935.33966924099</v>
      </c>
      <c r="W19" s="62">
        <v>29</v>
      </c>
      <c r="X19" s="5">
        <v>432317.03089599824</v>
      </c>
    </row>
    <row r="20" spans="2:24" x14ac:dyDescent="0.35">
      <c r="B20" s="6" t="s">
        <v>0</v>
      </c>
      <c r="C20" s="2">
        <v>272</v>
      </c>
      <c r="D20" s="2">
        <v>130523.03809313777</v>
      </c>
      <c r="E20" s="3">
        <v>10</v>
      </c>
      <c r="F20" s="4">
        <v>3637.241591230485</v>
      </c>
      <c r="G20" s="2">
        <v>2</v>
      </c>
      <c r="H20" s="2">
        <v>783.88827397208729</v>
      </c>
      <c r="I20" s="3">
        <v>7</v>
      </c>
      <c r="J20" s="28">
        <v>3386.3973435594171</v>
      </c>
      <c r="K20" s="28">
        <v>23</v>
      </c>
      <c r="L20" s="28">
        <v>29150.191948108688</v>
      </c>
      <c r="M20" s="29">
        <v>30</v>
      </c>
      <c r="N20" s="5">
        <v>32536.589291668104</v>
      </c>
      <c r="O20" s="28">
        <v>210</v>
      </c>
      <c r="P20" s="4">
        <v>63021.547834430254</v>
      </c>
      <c r="Q20" s="3">
        <v>0</v>
      </c>
      <c r="R20" s="28">
        <v>0</v>
      </c>
      <c r="S20" s="28">
        <v>12</v>
      </c>
      <c r="T20" s="28">
        <v>26694.008689662813</v>
      </c>
      <c r="U20" s="28">
        <v>8</v>
      </c>
      <c r="V20" s="28">
        <v>3849.7624121740287</v>
      </c>
      <c r="W20" s="29">
        <v>20</v>
      </c>
      <c r="X20" s="5">
        <v>30543.771101836843</v>
      </c>
    </row>
    <row r="21" spans="2:24" x14ac:dyDescent="0.35">
      <c r="B21" s="7" t="s">
        <v>4</v>
      </c>
      <c r="C21" s="8">
        <v>386418</v>
      </c>
      <c r="D21" s="8">
        <v>474519414.53844494</v>
      </c>
      <c r="E21" s="9">
        <v>1499</v>
      </c>
      <c r="F21" s="10">
        <v>6400254.2932863962</v>
      </c>
      <c r="G21" s="8">
        <v>36017</v>
      </c>
      <c r="H21" s="8">
        <v>34890577.555014156</v>
      </c>
      <c r="I21" s="9">
        <v>35838</v>
      </c>
      <c r="J21" s="30">
        <v>52825662.683469065</v>
      </c>
      <c r="K21" s="30">
        <v>8989</v>
      </c>
      <c r="L21" s="30">
        <v>9886064.5199973378</v>
      </c>
      <c r="M21" s="31">
        <v>44827</v>
      </c>
      <c r="N21" s="11">
        <v>62711727.203466393</v>
      </c>
      <c r="O21" s="30">
        <v>240752</v>
      </c>
      <c r="P21" s="10">
        <v>297268339.22357434</v>
      </c>
      <c r="Q21" s="9">
        <v>689</v>
      </c>
      <c r="R21" s="30">
        <v>1619422.903508231</v>
      </c>
      <c r="S21" s="30">
        <v>32503</v>
      </c>
      <c r="T21" s="30">
        <v>22927819.423497211</v>
      </c>
      <c r="U21" s="30">
        <v>30131</v>
      </c>
      <c r="V21" s="30">
        <v>48701273.936098129</v>
      </c>
      <c r="W21" s="31">
        <v>63323</v>
      </c>
      <c r="X21" s="11">
        <v>73248516.26310356</v>
      </c>
    </row>
    <row r="22" spans="2:24" s="24" customFormat="1" x14ac:dyDescent="0.35">
      <c r="B22" s="24" t="s">
        <v>49</v>
      </c>
      <c r="D22" s="25">
        <v>17284.033364452684</v>
      </c>
      <c r="E22" s="27"/>
      <c r="F22" s="34">
        <v>233.12472652724546</v>
      </c>
      <c r="H22" s="25">
        <v>1270.864559150783</v>
      </c>
      <c r="I22" s="27"/>
      <c r="J22" s="25">
        <v>1924.1373236719887</v>
      </c>
      <c r="K22" s="32"/>
      <c r="L22" s="25">
        <v>360.09289350777902</v>
      </c>
      <c r="M22" s="32"/>
      <c r="N22" s="34">
        <v>2284.2302171797674</v>
      </c>
      <c r="P22" s="25">
        <v>10827.788570744398</v>
      </c>
      <c r="Q22" s="27"/>
      <c r="R22" s="25">
        <v>58.986331513159563</v>
      </c>
      <c r="S22" s="32"/>
      <c r="T22" s="25">
        <v>835.12957267582055</v>
      </c>
      <c r="U22" s="32"/>
      <c r="V22" s="25">
        <v>1773.9093866615062</v>
      </c>
      <c r="W22" s="32"/>
      <c r="X22" s="34">
        <v>2668.0252908504858</v>
      </c>
    </row>
    <row r="24" spans="2:24" x14ac:dyDescent="0.3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3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35">
      <c r="B27" s="7" t="s">
        <v>3</v>
      </c>
    </row>
    <row r="28" spans="2:24" x14ac:dyDescent="0.35">
      <c r="B28" s="113" t="s">
        <v>47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2:24" ht="15" customHeight="1" x14ac:dyDescent="0.35">
      <c r="B29" s="114" t="s">
        <v>30</v>
      </c>
      <c r="C29" s="116" t="s">
        <v>6</v>
      </c>
      <c r="D29" s="116"/>
      <c r="E29" s="118" t="s">
        <v>7</v>
      </c>
      <c r="F29" s="119"/>
      <c r="G29" s="120" t="s">
        <v>8</v>
      </c>
      <c r="H29" s="121"/>
      <c r="I29" s="108" t="s">
        <v>9</v>
      </c>
      <c r="J29" s="106"/>
      <c r="K29" s="106"/>
      <c r="L29" s="106"/>
      <c r="M29" s="106"/>
      <c r="N29" s="107"/>
      <c r="O29" s="108" t="s">
        <v>10</v>
      </c>
      <c r="P29" s="107"/>
      <c r="Q29" s="108" t="s">
        <v>11</v>
      </c>
      <c r="R29" s="106"/>
      <c r="S29" s="106"/>
      <c r="T29" s="106"/>
      <c r="U29" s="106"/>
      <c r="V29" s="106"/>
      <c r="W29" s="106"/>
      <c r="X29" s="107"/>
    </row>
    <row r="30" spans="2:24" ht="15" customHeight="1" x14ac:dyDescent="0.35">
      <c r="B30" s="114"/>
      <c r="C30" s="117"/>
      <c r="D30" s="117"/>
      <c r="E30" s="118"/>
      <c r="F30" s="119"/>
      <c r="G30" s="122"/>
      <c r="H30" s="123"/>
      <c r="I30" s="103" t="s">
        <v>12</v>
      </c>
      <c r="J30" s="105"/>
      <c r="K30" s="105" t="s">
        <v>13</v>
      </c>
      <c r="L30" s="105"/>
      <c r="M30" s="109" t="s">
        <v>4</v>
      </c>
      <c r="N30" s="110"/>
      <c r="O30" s="103" t="s">
        <v>14</v>
      </c>
      <c r="P30" s="104"/>
      <c r="Q30" s="103" t="s">
        <v>15</v>
      </c>
      <c r="R30" s="105"/>
      <c r="S30" s="105" t="s">
        <v>16</v>
      </c>
      <c r="T30" s="105"/>
      <c r="U30" s="105" t="s">
        <v>17</v>
      </c>
      <c r="V30" s="105"/>
      <c r="W30" s="109" t="s">
        <v>4</v>
      </c>
      <c r="X30" s="110"/>
    </row>
    <row r="31" spans="2:24" x14ac:dyDescent="0.35">
      <c r="B31" s="114"/>
      <c r="C31" s="117"/>
      <c r="D31" s="117"/>
      <c r="E31" s="120"/>
      <c r="F31" s="116"/>
      <c r="G31" s="122"/>
      <c r="H31" s="123"/>
      <c r="I31" s="103"/>
      <c r="J31" s="105"/>
      <c r="K31" s="105"/>
      <c r="L31" s="105"/>
      <c r="M31" s="111"/>
      <c r="N31" s="112"/>
      <c r="O31" s="103"/>
      <c r="P31" s="104"/>
      <c r="Q31" s="103"/>
      <c r="R31" s="105"/>
      <c r="S31" s="105"/>
      <c r="T31" s="105"/>
      <c r="U31" s="105"/>
      <c r="V31" s="105"/>
      <c r="W31" s="111"/>
      <c r="X31" s="112"/>
    </row>
    <row r="32" spans="2:24" x14ac:dyDescent="0.35">
      <c r="B32" s="115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35">
      <c r="B33" s="6" t="s">
        <v>31</v>
      </c>
      <c r="C33" s="2">
        <v>346842</v>
      </c>
      <c r="D33" s="2">
        <v>163567389.29637143</v>
      </c>
      <c r="E33" s="3">
        <v>1129</v>
      </c>
      <c r="F33" s="28">
        <v>1511446.1713677316</v>
      </c>
      <c r="G33" s="3">
        <v>34327</v>
      </c>
      <c r="H33" s="4">
        <v>16363329.03706816</v>
      </c>
      <c r="I33" s="3">
        <v>31146</v>
      </c>
      <c r="J33" s="28">
        <v>14983642.129430754</v>
      </c>
      <c r="K33" s="28">
        <v>8392</v>
      </c>
      <c r="L33" s="28">
        <v>6351454.8240658576</v>
      </c>
      <c r="M33" s="29">
        <v>39538</v>
      </c>
      <c r="N33" s="5">
        <v>21335096.953496613</v>
      </c>
      <c r="O33" s="3">
        <v>214073</v>
      </c>
      <c r="P33" s="4">
        <v>94488929.575442627</v>
      </c>
      <c r="Q33" s="3">
        <v>579</v>
      </c>
      <c r="R33" s="28">
        <v>451953.32377338037</v>
      </c>
      <c r="S33" s="28">
        <v>30544</v>
      </c>
      <c r="T33" s="28">
        <v>12487650.382171663</v>
      </c>
      <c r="U33" s="28">
        <v>26652</v>
      </c>
      <c r="V33" s="28">
        <v>16928983.85305126</v>
      </c>
      <c r="W33" s="29">
        <v>57775</v>
      </c>
      <c r="X33" s="5">
        <v>29868587.558996301</v>
      </c>
    </row>
    <row r="34" spans="2:24" x14ac:dyDescent="0.35">
      <c r="B34" s="6" t="s">
        <v>1</v>
      </c>
      <c r="C34" s="2">
        <v>28131</v>
      </c>
      <c r="D34" s="2">
        <v>117596612.89666924</v>
      </c>
      <c r="E34" s="3">
        <v>267</v>
      </c>
      <c r="F34" s="28">
        <v>2544085.5741563533</v>
      </c>
      <c r="G34" s="3">
        <v>1164</v>
      </c>
      <c r="H34" s="4">
        <v>6593040.6288595609</v>
      </c>
      <c r="I34" s="3">
        <v>3521</v>
      </c>
      <c r="J34" s="28">
        <v>14351218.438898696</v>
      </c>
      <c r="K34" s="28">
        <v>469</v>
      </c>
      <c r="L34" s="28">
        <v>2086504.9056424976</v>
      </c>
      <c r="M34" s="29">
        <v>3990</v>
      </c>
      <c r="N34" s="5">
        <v>16437723.344541194</v>
      </c>
      <c r="O34" s="3">
        <v>18809</v>
      </c>
      <c r="P34" s="4">
        <v>76757678.261489108</v>
      </c>
      <c r="Q34" s="3">
        <v>58</v>
      </c>
      <c r="R34" s="28">
        <v>367933.04900834651</v>
      </c>
      <c r="S34" s="28">
        <v>1314</v>
      </c>
      <c r="T34" s="28">
        <v>3037316.2016118835</v>
      </c>
      <c r="U34" s="28">
        <v>2529</v>
      </c>
      <c r="V34" s="28">
        <v>11858835.837002801</v>
      </c>
      <c r="W34" s="29">
        <v>3901</v>
      </c>
      <c r="X34" s="5">
        <v>15264085.087623032</v>
      </c>
    </row>
    <row r="35" spans="2:24" x14ac:dyDescent="0.35">
      <c r="B35" s="6" t="s">
        <v>32</v>
      </c>
      <c r="C35" s="2">
        <v>10186</v>
      </c>
      <c r="D35" s="2">
        <v>150606050.6705032</v>
      </c>
      <c r="E35" s="3">
        <v>90</v>
      </c>
      <c r="F35" s="28">
        <v>1836080.3317206139</v>
      </c>
      <c r="G35" s="3">
        <v>485</v>
      </c>
      <c r="H35" s="4">
        <v>10162666.029557116</v>
      </c>
      <c r="I35" s="3">
        <v>1037</v>
      </c>
      <c r="J35" s="28">
        <v>16253471.707939256</v>
      </c>
      <c r="K35" s="28">
        <v>117</v>
      </c>
      <c r="L35" s="28">
        <v>1292662.0975735348</v>
      </c>
      <c r="M35" s="29">
        <v>1154</v>
      </c>
      <c r="N35" s="5">
        <v>17546133.80551279</v>
      </c>
      <c r="O35" s="3">
        <v>7139</v>
      </c>
      <c r="P35" s="4">
        <v>99941506.679146171</v>
      </c>
      <c r="Q35" s="3">
        <v>43</v>
      </c>
      <c r="R35" s="28">
        <v>482872.32539933885</v>
      </c>
      <c r="S35" s="28">
        <v>433</v>
      </c>
      <c r="T35" s="28">
        <v>5134524.0511903428</v>
      </c>
      <c r="U35" s="28">
        <v>842</v>
      </c>
      <c r="V35" s="28">
        <v>15502267.44797682</v>
      </c>
      <c r="W35" s="29">
        <v>1318</v>
      </c>
      <c r="X35" s="5">
        <v>21119663.824566502</v>
      </c>
    </row>
    <row r="36" spans="2:24" x14ac:dyDescent="0.35">
      <c r="B36" s="6" t="s">
        <v>33</v>
      </c>
      <c r="C36" s="2">
        <v>1259</v>
      </c>
      <c r="D36" s="2">
        <v>42749361.674900979</v>
      </c>
      <c r="E36" s="3">
        <v>13</v>
      </c>
      <c r="F36" s="28">
        <v>508642.2160416987</v>
      </c>
      <c r="G36" s="3">
        <v>41</v>
      </c>
      <c r="H36" s="4">
        <v>1771541.8595293118</v>
      </c>
      <c r="I36" s="3">
        <v>134</v>
      </c>
      <c r="J36" s="28">
        <v>7237330.4072003448</v>
      </c>
      <c r="K36" s="28">
        <v>11</v>
      </c>
      <c r="L36" s="28">
        <v>155442.69271544821</v>
      </c>
      <c r="M36" s="29">
        <v>145</v>
      </c>
      <c r="N36" s="5">
        <v>7392773.0999157932</v>
      </c>
      <c r="O36" s="3">
        <v>731</v>
      </c>
      <c r="P36" s="4">
        <v>26080224.707496446</v>
      </c>
      <c r="Q36" s="3">
        <v>9</v>
      </c>
      <c r="R36" s="28">
        <v>316664.20532716537</v>
      </c>
      <c r="S36" s="28">
        <v>212</v>
      </c>
      <c r="T36" s="28">
        <v>2268328.7885233182</v>
      </c>
      <c r="U36" s="28">
        <v>108</v>
      </c>
      <c r="V36" s="28">
        <v>4411186.7980672447</v>
      </c>
      <c r="W36" s="29">
        <v>329</v>
      </c>
      <c r="X36" s="5">
        <v>6996179.7919177292</v>
      </c>
    </row>
    <row r="37" spans="2:24" x14ac:dyDescent="0.35">
      <c r="B37" s="7" t="s">
        <v>4</v>
      </c>
      <c r="C37" s="8">
        <v>386418</v>
      </c>
      <c r="D37" s="8">
        <v>474519414.53844488</v>
      </c>
      <c r="E37" s="9">
        <v>1499</v>
      </c>
      <c r="F37" s="30">
        <v>6400254.2932863981</v>
      </c>
      <c r="G37" s="9">
        <v>36017</v>
      </c>
      <c r="H37" s="10">
        <v>34890577.555014148</v>
      </c>
      <c r="I37" s="9">
        <v>35838</v>
      </c>
      <c r="J37" s="30">
        <v>52825662.68346905</v>
      </c>
      <c r="K37" s="30">
        <v>8989</v>
      </c>
      <c r="L37" s="30">
        <v>9886064.5199973378</v>
      </c>
      <c r="M37" s="31">
        <v>44827</v>
      </c>
      <c r="N37" s="11">
        <v>62711727.203466393</v>
      </c>
      <c r="O37" s="9">
        <v>240752</v>
      </c>
      <c r="P37" s="10">
        <v>297268339.22357434</v>
      </c>
      <c r="Q37" s="9">
        <v>689</v>
      </c>
      <c r="R37" s="30">
        <v>1619422.903508231</v>
      </c>
      <c r="S37" s="30">
        <v>32503</v>
      </c>
      <c r="T37" s="30">
        <v>22927819.423497207</v>
      </c>
      <c r="U37" s="30">
        <v>30131</v>
      </c>
      <c r="V37" s="30">
        <v>48701273.936098121</v>
      </c>
      <c r="W37" s="31">
        <v>63323</v>
      </c>
      <c r="X37" s="11">
        <v>73248516.26310356</v>
      </c>
    </row>
    <row r="38" spans="2:24" s="24" customFormat="1" x14ac:dyDescent="0.35">
      <c r="B38" s="24" t="s">
        <v>49</v>
      </c>
      <c r="D38" s="25">
        <v>17284.03336445268</v>
      </c>
      <c r="E38" s="27"/>
      <c r="F38" s="34">
        <v>233.12472652724551</v>
      </c>
      <c r="H38" s="25">
        <v>1270.864559150783</v>
      </c>
      <c r="I38" s="27"/>
      <c r="J38" s="25">
        <v>1924.137323671988</v>
      </c>
      <c r="K38" s="32"/>
      <c r="L38" s="25">
        <v>360.09289350777902</v>
      </c>
      <c r="M38" s="32"/>
      <c r="N38" s="34">
        <v>2284.2302171797674</v>
      </c>
      <c r="P38" s="25">
        <v>10827.788570744398</v>
      </c>
      <c r="Q38" s="27"/>
      <c r="R38" s="25">
        <v>58.986331513159563</v>
      </c>
      <c r="S38" s="32"/>
      <c r="T38" s="25">
        <v>835.12957267582044</v>
      </c>
      <c r="U38" s="32"/>
      <c r="V38" s="25">
        <v>1773.9093866615062</v>
      </c>
      <c r="W38" s="32"/>
      <c r="X38" s="34">
        <v>2668.0252908504858</v>
      </c>
    </row>
    <row r="39" spans="2:24" x14ac:dyDescent="0.35">
      <c r="P39" s="26"/>
    </row>
    <row r="40" spans="2:24" x14ac:dyDescent="0.35">
      <c r="B40" s="6" t="s">
        <v>29</v>
      </c>
      <c r="P40" s="26"/>
    </row>
    <row r="41" spans="2:24" x14ac:dyDescent="0.35">
      <c r="C41" s="26"/>
    </row>
    <row r="42" spans="2:24" x14ac:dyDescent="0.35">
      <c r="B42" s="6" t="s">
        <v>34</v>
      </c>
    </row>
    <row r="43" spans="2:24" x14ac:dyDescent="0.35">
      <c r="B43" s="6" t="s">
        <v>54</v>
      </c>
    </row>
    <row r="44" spans="2:24" x14ac:dyDescent="0.35">
      <c r="B44" s="6" t="s">
        <v>51</v>
      </c>
    </row>
    <row r="45" spans="2:24" x14ac:dyDescent="0.35">
      <c r="B45" s="6" t="s">
        <v>52</v>
      </c>
    </row>
    <row r="46" spans="2:24" x14ac:dyDescent="0.35">
      <c r="B46" s="6" t="s">
        <v>53</v>
      </c>
    </row>
    <row r="47" spans="2:24" x14ac:dyDescent="0.35">
      <c r="B47" s="126" t="s">
        <v>86</v>
      </c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</row>
    <row r="48" spans="2:24" x14ac:dyDescent="0.35"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</row>
    <row r="50" spans="2:22" x14ac:dyDescent="0.35">
      <c r="B50" s="127" t="s">
        <v>35</v>
      </c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</row>
    <row r="51" spans="2:22" x14ac:dyDescent="0.35">
      <c r="B51" s="128" t="s">
        <v>36</v>
      </c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</row>
    <row r="52" spans="2:22" x14ac:dyDescent="0.35">
      <c r="B52" s="129" t="s">
        <v>37</v>
      </c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2:22" x14ac:dyDescent="0.35"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2:22" x14ac:dyDescent="0.35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2:22" x14ac:dyDescent="0.35">
      <c r="B55" s="129" t="s">
        <v>38</v>
      </c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2:22" x14ac:dyDescent="0.35"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2:22" x14ac:dyDescent="0.35">
      <c r="B57" s="125" t="s">
        <v>39</v>
      </c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</row>
    <row r="58" spans="2:22" x14ac:dyDescent="0.35">
      <c r="B58" s="130" t="s">
        <v>40</v>
      </c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</row>
    <row r="59" spans="2:22" x14ac:dyDescent="0.35"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</row>
    <row r="60" spans="2:22" x14ac:dyDescent="0.35">
      <c r="B60" s="125" t="s">
        <v>41</v>
      </c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</row>
    <row r="61" spans="2:22" x14ac:dyDescent="0.35">
      <c r="B61" s="125" t="s">
        <v>42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</row>
    <row r="62" spans="2:22" x14ac:dyDescent="0.35">
      <c r="B62" s="125" t="s">
        <v>43</v>
      </c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</row>
    <row r="63" spans="2:22" x14ac:dyDescent="0.35">
      <c r="B63" s="125" t="s">
        <v>44</v>
      </c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</row>
    <row r="65" spans="2:22" x14ac:dyDescent="0.3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83"/>
      <c r="N65" s="83"/>
      <c r="O65" s="17"/>
      <c r="P65" s="17"/>
      <c r="Q65" s="17"/>
      <c r="R65" s="17"/>
      <c r="S65" s="17"/>
      <c r="T65" s="17"/>
      <c r="U65" s="17"/>
      <c r="V65" s="17"/>
    </row>
    <row r="66" spans="2:22" x14ac:dyDescent="0.35">
      <c r="B66" s="33" t="s">
        <v>45</v>
      </c>
    </row>
    <row r="67" spans="2:22" x14ac:dyDescent="0.35">
      <c r="B67" s="23" t="str">
        <f>Indice!B15</f>
        <v>Información al: 25/9/2020</v>
      </c>
    </row>
    <row r="68" spans="2:22" x14ac:dyDescent="0.35">
      <c r="B68" s="6" t="s">
        <v>29</v>
      </c>
    </row>
    <row r="70" spans="2:22" x14ac:dyDescent="0.35">
      <c r="B70" s="6" t="str">
        <f>+Indice!B16</f>
        <v>Actualización: 29/9/2020</v>
      </c>
    </row>
  </sheetData>
  <mergeCells count="43"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K7:L8"/>
    <mergeCell ref="M7:N8"/>
    <mergeCell ref="O7:P8"/>
    <mergeCell ref="Q7:R8"/>
    <mergeCell ref="O29:P29"/>
    <mergeCell ref="Q29:X29"/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zoomScale="75" zoomScaleNormal="75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1.1796875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customWidth="1"/>
    <col min="22" max="22" width="11.45312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48</v>
      </c>
      <c r="C3" s="14"/>
    </row>
    <row r="4" spans="2:25" x14ac:dyDescent="0.35">
      <c r="B4" s="114" t="s">
        <v>2</v>
      </c>
      <c r="C4" s="114" t="s">
        <v>30</v>
      </c>
      <c r="D4" s="116" t="s">
        <v>6</v>
      </c>
      <c r="E4" s="116"/>
      <c r="F4" s="118" t="s">
        <v>7</v>
      </c>
      <c r="G4" s="124"/>
      <c r="H4" s="116" t="s">
        <v>8</v>
      </c>
      <c r="I4" s="116"/>
      <c r="J4" s="108" t="s">
        <v>9</v>
      </c>
      <c r="K4" s="106"/>
      <c r="L4" s="106"/>
      <c r="M4" s="106"/>
      <c r="N4" s="106"/>
      <c r="O4" s="107"/>
      <c r="P4" s="106" t="s">
        <v>10</v>
      </c>
      <c r="Q4" s="106"/>
      <c r="R4" s="108" t="s">
        <v>11</v>
      </c>
      <c r="S4" s="106"/>
      <c r="T4" s="106"/>
      <c r="U4" s="106"/>
      <c r="V4" s="106"/>
      <c r="W4" s="106"/>
      <c r="X4" s="106"/>
      <c r="Y4" s="107"/>
    </row>
    <row r="5" spans="2:25" x14ac:dyDescent="0.35">
      <c r="B5" s="114"/>
      <c r="C5" s="114"/>
      <c r="D5" s="117"/>
      <c r="E5" s="117"/>
      <c r="F5" s="118"/>
      <c r="G5" s="124"/>
      <c r="H5" s="117"/>
      <c r="I5" s="117"/>
      <c r="J5" s="103" t="s">
        <v>12</v>
      </c>
      <c r="K5" s="105"/>
      <c r="L5" s="105" t="s">
        <v>13</v>
      </c>
      <c r="M5" s="105"/>
      <c r="N5" s="109" t="s">
        <v>4</v>
      </c>
      <c r="O5" s="110"/>
      <c r="P5" s="105" t="s">
        <v>14</v>
      </c>
      <c r="Q5" s="105"/>
      <c r="R5" s="103" t="s">
        <v>15</v>
      </c>
      <c r="S5" s="105"/>
      <c r="T5" s="105" t="s">
        <v>16</v>
      </c>
      <c r="U5" s="105"/>
      <c r="V5" s="105" t="s">
        <v>17</v>
      </c>
      <c r="W5" s="105"/>
      <c r="X5" s="109" t="s">
        <v>4</v>
      </c>
      <c r="Y5" s="110"/>
    </row>
    <row r="6" spans="2:25" x14ac:dyDescent="0.35">
      <c r="B6" s="114"/>
      <c r="C6" s="114"/>
      <c r="D6" s="117"/>
      <c r="E6" s="117"/>
      <c r="F6" s="120"/>
      <c r="G6" s="121"/>
      <c r="H6" s="117"/>
      <c r="I6" s="117"/>
      <c r="J6" s="103"/>
      <c r="K6" s="105"/>
      <c r="L6" s="105"/>
      <c r="M6" s="105"/>
      <c r="N6" s="111"/>
      <c r="O6" s="112"/>
      <c r="P6" s="105"/>
      <c r="Q6" s="105"/>
      <c r="R6" s="103"/>
      <c r="S6" s="105"/>
      <c r="T6" s="105"/>
      <c r="U6" s="105"/>
      <c r="V6" s="105"/>
      <c r="W6" s="105"/>
      <c r="X6" s="111"/>
      <c r="Y6" s="112"/>
    </row>
    <row r="7" spans="2:25" x14ac:dyDescent="0.35">
      <c r="B7" s="115"/>
      <c r="C7" s="115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32" t="s">
        <v>20</v>
      </c>
      <c r="C8" s="6" t="s">
        <v>31</v>
      </c>
      <c r="D8" s="36">
        <v>32578</v>
      </c>
      <c r="E8" s="36">
        <v>26303863.719595153</v>
      </c>
      <c r="F8" s="65">
        <v>76</v>
      </c>
      <c r="G8" s="35">
        <v>59767.125955516254</v>
      </c>
      <c r="H8" s="36">
        <v>181</v>
      </c>
      <c r="I8" s="36">
        <v>278380.06112238171</v>
      </c>
      <c r="J8" s="65">
        <v>1139</v>
      </c>
      <c r="K8" s="37">
        <v>791055.7651150208</v>
      </c>
      <c r="L8" s="37">
        <v>0</v>
      </c>
      <c r="M8" s="37">
        <v>0</v>
      </c>
      <c r="N8" s="66">
        <v>1139</v>
      </c>
      <c r="O8" s="42">
        <v>791055.7651150208</v>
      </c>
      <c r="P8" s="36">
        <v>30172</v>
      </c>
      <c r="Q8" s="36">
        <v>24407098.900326692</v>
      </c>
      <c r="R8" s="65">
        <v>2</v>
      </c>
      <c r="S8" s="37">
        <v>1916.1713363762135</v>
      </c>
      <c r="T8" s="37">
        <v>177</v>
      </c>
      <c r="U8" s="37">
        <v>134748.47812446544</v>
      </c>
      <c r="V8" s="37">
        <v>831</v>
      </c>
      <c r="W8" s="37">
        <v>630897.21761470113</v>
      </c>
      <c r="X8" s="66">
        <v>1010</v>
      </c>
      <c r="Y8" s="42">
        <v>767561.8670755428</v>
      </c>
    </row>
    <row r="9" spans="2:25" x14ac:dyDescent="0.35">
      <c r="B9" s="131"/>
      <c r="C9" s="6" t="s">
        <v>1</v>
      </c>
      <c r="D9" s="36">
        <v>5623</v>
      </c>
      <c r="E9" s="36">
        <v>20508723.343844403</v>
      </c>
      <c r="F9" s="65">
        <v>11</v>
      </c>
      <c r="G9" s="35">
        <v>34491.08405477184</v>
      </c>
      <c r="H9" s="36">
        <v>75</v>
      </c>
      <c r="I9" s="36">
        <v>490957.93585842906</v>
      </c>
      <c r="J9" s="65">
        <v>224</v>
      </c>
      <c r="K9" s="37">
        <v>1034515.6807268352</v>
      </c>
      <c r="L9" s="37">
        <v>0</v>
      </c>
      <c r="M9" s="37">
        <v>0</v>
      </c>
      <c r="N9" s="66">
        <v>224</v>
      </c>
      <c r="O9" s="42">
        <v>1034515.6807268352</v>
      </c>
      <c r="P9" s="36">
        <v>5128</v>
      </c>
      <c r="Q9" s="36">
        <v>17881290.94724014</v>
      </c>
      <c r="R9" s="65">
        <v>1</v>
      </c>
      <c r="S9" s="37">
        <v>17419.739421601942</v>
      </c>
      <c r="T9" s="37">
        <v>27</v>
      </c>
      <c r="U9" s="37">
        <v>139915.34703430679</v>
      </c>
      <c r="V9" s="37">
        <v>157</v>
      </c>
      <c r="W9" s="37">
        <v>910132.60950832092</v>
      </c>
      <c r="X9" s="66">
        <v>185</v>
      </c>
      <c r="Y9" s="42">
        <v>1067467.6959642295</v>
      </c>
    </row>
    <row r="10" spans="2:25" x14ac:dyDescent="0.35">
      <c r="B10" s="131"/>
      <c r="C10" s="6" t="s">
        <v>32</v>
      </c>
      <c r="D10" s="36">
        <v>1810</v>
      </c>
      <c r="E10" s="36">
        <v>24122376.752800312</v>
      </c>
      <c r="F10" s="65">
        <v>1</v>
      </c>
      <c r="G10" s="35">
        <v>10451.843652961164</v>
      </c>
      <c r="H10" s="36">
        <v>85</v>
      </c>
      <c r="I10" s="36">
        <v>1874008.5990801682</v>
      </c>
      <c r="J10" s="65">
        <v>179</v>
      </c>
      <c r="K10" s="37">
        <v>2744776.0814435529</v>
      </c>
      <c r="L10" s="37">
        <v>0</v>
      </c>
      <c r="M10" s="37">
        <v>0</v>
      </c>
      <c r="N10" s="66">
        <v>179</v>
      </c>
      <c r="O10" s="42">
        <v>2744776.0814435529</v>
      </c>
      <c r="P10" s="36">
        <v>1404</v>
      </c>
      <c r="Q10" s="36">
        <v>15707168.902211506</v>
      </c>
      <c r="R10" s="65">
        <v>0</v>
      </c>
      <c r="S10" s="37">
        <v>0</v>
      </c>
      <c r="T10" s="37">
        <v>16</v>
      </c>
      <c r="U10" s="37">
        <v>416227.25373975676</v>
      </c>
      <c r="V10" s="37">
        <v>125</v>
      </c>
      <c r="W10" s="37">
        <v>3369744.0726723657</v>
      </c>
      <c r="X10" s="66">
        <v>141</v>
      </c>
      <c r="Y10" s="42">
        <v>3785971.3264121227</v>
      </c>
    </row>
    <row r="11" spans="2:25" x14ac:dyDescent="0.35">
      <c r="B11" s="131"/>
      <c r="C11" s="6" t="s">
        <v>33</v>
      </c>
      <c r="D11" s="36">
        <v>209</v>
      </c>
      <c r="E11" s="36">
        <v>7166156.8051431431</v>
      </c>
      <c r="F11" s="65">
        <v>0</v>
      </c>
      <c r="G11" s="35">
        <v>0</v>
      </c>
      <c r="H11" s="36">
        <v>14</v>
      </c>
      <c r="I11" s="36">
        <v>646969.1221182961</v>
      </c>
      <c r="J11" s="65">
        <v>30</v>
      </c>
      <c r="K11" s="37">
        <v>998987.21635002806</v>
      </c>
      <c r="L11" s="37">
        <v>0</v>
      </c>
      <c r="M11" s="37">
        <v>0</v>
      </c>
      <c r="N11" s="66">
        <v>30</v>
      </c>
      <c r="O11" s="42">
        <v>998987.21635002806</v>
      </c>
      <c r="P11" s="36">
        <v>144</v>
      </c>
      <c r="Q11" s="36">
        <v>4209399.9146781163</v>
      </c>
      <c r="R11" s="65">
        <v>0</v>
      </c>
      <c r="S11" s="37">
        <v>0</v>
      </c>
      <c r="T11" s="37">
        <v>9</v>
      </c>
      <c r="U11" s="37">
        <v>589623.33994238253</v>
      </c>
      <c r="V11" s="37">
        <v>12</v>
      </c>
      <c r="W11" s="37">
        <v>721177.21205432038</v>
      </c>
      <c r="X11" s="66">
        <v>21</v>
      </c>
      <c r="Y11" s="42">
        <v>1310800.5519967028</v>
      </c>
    </row>
    <row r="12" spans="2:25" x14ac:dyDescent="0.35">
      <c r="B12" s="132" t="s">
        <v>21</v>
      </c>
      <c r="C12" s="16" t="s">
        <v>31</v>
      </c>
      <c r="D12" s="39">
        <v>156</v>
      </c>
      <c r="E12" s="39">
        <v>269599.47141542699</v>
      </c>
      <c r="F12" s="67">
        <v>0</v>
      </c>
      <c r="G12" s="38">
        <v>0</v>
      </c>
      <c r="H12" s="39">
        <v>15</v>
      </c>
      <c r="I12" s="39">
        <v>30554.222945489804</v>
      </c>
      <c r="J12" s="67">
        <v>2</v>
      </c>
      <c r="K12" s="39">
        <v>4529.1322496165049</v>
      </c>
      <c r="L12" s="39">
        <v>0</v>
      </c>
      <c r="M12" s="39">
        <v>0</v>
      </c>
      <c r="N12" s="68">
        <v>2</v>
      </c>
      <c r="O12" s="43">
        <v>4529.1322496165049</v>
      </c>
      <c r="P12" s="39">
        <v>109</v>
      </c>
      <c r="Q12" s="39">
        <v>170794.70941610078</v>
      </c>
      <c r="R12" s="67">
        <v>9</v>
      </c>
      <c r="S12" s="39">
        <v>24248.277274869903</v>
      </c>
      <c r="T12" s="39">
        <v>5</v>
      </c>
      <c r="U12" s="39">
        <v>7490.4879512888347</v>
      </c>
      <c r="V12" s="39">
        <v>16</v>
      </c>
      <c r="W12" s="39">
        <v>31982.641578061164</v>
      </c>
      <c r="X12" s="68">
        <v>30</v>
      </c>
      <c r="Y12" s="43">
        <v>63721.4068042199</v>
      </c>
    </row>
    <row r="13" spans="2:25" x14ac:dyDescent="0.35">
      <c r="B13" s="133"/>
      <c r="C13" s="33" t="s">
        <v>1</v>
      </c>
      <c r="D13" s="37">
        <v>150</v>
      </c>
      <c r="E13" s="37">
        <v>570286.94143170048</v>
      </c>
      <c r="F13" s="65">
        <v>0</v>
      </c>
      <c r="G13" s="35">
        <v>0</v>
      </c>
      <c r="H13" s="37">
        <v>31</v>
      </c>
      <c r="I13" s="37">
        <v>128487.99797373591</v>
      </c>
      <c r="J13" s="65">
        <v>3</v>
      </c>
      <c r="K13" s="37">
        <v>10451.843652961164</v>
      </c>
      <c r="L13" s="37">
        <v>0</v>
      </c>
      <c r="M13" s="37">
        <v>0</v>
      </c>
      <c r="N13" s="66">
        <v>3</v>
      </c>
      <c r="O13" s="42">
        <v>10451.843652961164</v>
      </c>
      <c r="P13" s="37">
        <v>86</v>
      </c>
      <c r="Q13" s="37">
        <v>318118.79356459086</v>
      </c>
      <c r="R13" s="65">
        <v>7</v>
      </c>
      <c r="S13" s="37">
        <v>32052.320535747571</v>
      </c>
      <c r="T13" s="37">
        <v>9</v>
      </c>
      <c r="U13" s="37">
        <v>36581.452785364076</v>
      </c>
      <c r="V13" s="37">
        <v>14</v>
      </c>
      <c r="W13" s="37">
        <v>44594.532919300967</v>
      </c>
      <c r="X13" s="66">
        <v>30</v>
      </c>
      <c r="Y13" s="42">
        <v>113228.30624041261</v>
      </c>
    </row>
    <row r="14" spans="2:25" x14ac:dyDescent="0.35">
      <c r="B14" s="133"/>
      <c r="C14" s="33" t="s">
        <v>32</v>
      </c>
      <c r="D14" s="37">
        <v>109</v>
      </c>
      <c r="E14" s="37">
        <v>1535236.4747046223</v>
      </c>
      <c r="F14" s="65">
        <v>0</v>
      </c>
      <c r="G14" s="35">
        <v>0</v>
      </c>
      <c r="H14" s="37">
        <v>22</v>
      </c>
      <c r="I14" s="37">
        <v>192000.36790489659</v>
      </c>
      <c r="J14" s="65">
        <v>4</v>
      </c>
      <c r="K14" s="37">
        <v>11322.83062404126</v>
      </c>
      <c r="L14" s="37">
        <v>0</v>
      </c>
      <c r="M14" s="37">
        <v>0</v>
      </c>
      <c r="N14" s="66">
        <v>4</v>
      </c>
      <c r="O14" s="42">
        <v>11322.83062404126</v>
      </c>
      <c r="P14" s="37">
        <v>59</v>
      </c>
      <c r="Q14" s="37">
        <v>1017556.6585734558</v>
      </c>
      <c r="R14" s="65">
        <v>8</v>
      </c>
      <c r="S14" s="37">
        <v>110789.54272138834</v>
      </c>
      <c r="T14" s="37">
        <v>2</v>
      </c>
      <c r="U14" s="37">
        <v>27871.583074563103</v>
      </c>
      <c r="V14" s="37">
        <v>14</v>
      </c>
      <c r="W14" s="37">
        <v>175695.49180627716</v>
      </c>
      <c r="X14" s="66">
        <v>24</v>
      </c>
      <c r="Y14" s="42">
        <v>314356.61760222859</v>
      </c>
    </row>
    <row r="15" spans="2:25" x14ac:dyDescent="0.35">
      <c r="B15" s="134"/>
      <c r="C15" s="17" t="s">
        <v>33</v>
      </c>
      <c r="D15" s="41">
        <v>6</v>
      </c>
      <c r="E15" s="41">
        <v>188829.97533016503</v>
      </c>
      <c r="F15" s="69">
        <v>0</v>
      </c>
      <c r="G15" s="40">
        <v>0</v>
      </c>
      <c r="H15" s="41">
        <v>3</v>
      </c>
      <c r="I15" s="41">
        <v>170713.44633169903</v>
      </c>
      <c r="J15" s="69">
        <v>1</v>
      </c>
      <c r="K15" s="41">
        <v>6967.8957686407757</v>
      </c>
      <c r="L15" s="41">
        <v>0</v>
      </c>
      <c r="M15" s="41">
        <v>0</v>
      </c>
      <c r="N15" s="70">
        <v>1</v>
      </c>
      <c r="O15" s="44">
        <v>6967.8957686407757</v>
      </c>
      <c r="P15" s="41">
        <v>2</v>
      </c>
      <c r="Q15" s="41">
        <v>11148.633229825242</v>
      </c>
      <c r="R15" s="69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70">
        <v>0</v>
      </c>
      <c r="Y15" s="44">
        <v>0</v>
      </c>
    </row>
    <row r="16" spans="2:25" x14ac:dyDescent="0.35">
      <c r="B16" s="131" t="s">
        <v>90</v>
      </c>
      <c r="C16" s="6" t="s">
        <v>31</v>
      </c>
      <c r="D16" s="36">
        <v>220290</v>
      </c>
      <c r="E16" s="36">
        <v>70881754.612032786</v>
      </c>
      <c r="F16" s="65">
        <v>0</v>
      </c>
      <c r="G16" s="35">
        <v>0</v>
      </c>
      <c r="H16" s="36">
        <v>32170</v>
      </c>
      <c r="I16" s="36">
        <v>15560866.363249646</v>
      </c>
      <c r="J16" s="65">
        <v>12552</v>
      </c>
      <c r="K16" s="37">
        <v>3824753.3316471027</v>
      </c>
      <c r="L16" s="37">
        <v>7956</v>
      </c>
      <c r="M16" s="37">
        <v>5980271.6500012018</v>
      </c>
      <c r="N16" s="66">
        <v>20508</v>
      </c>
      <c r="O16" s="42">
        <v>9805024.9816483054</v>
      </c>
      <c r="P16" s="36">
        <v>127804</v>
      </c>
      <c r="Q16" s="36">
        <v>26243520.290129244</v>
      </c>
      <c r="R16" s="65">
        <v>0</v>
      </c>
      <c r="S16" s="37">
        <v>0</v>
      </c>
      <c r="T16" s="37">
        <v>27436</v>
      </c>
      <c r="U16" s="37">
        <v>11626930.023338966</v>
      </c>
      <c r="V16" s="37">
        <v>12372</v>
      </c>
      <c r="W16" s="37">
        <v>7645412.9536666283</v>
      </c>
      <c r="X16" s="66">
        <v>39808</v>
      </c>
      <c r="Y16" s="42">
        <v>19272342.977005597</v>
      </c>
    </row>
    <row r="17" spans="2:25" x14ac:dyDescent="0.35">
      <c r="B17" s="131"/>
      <c r="C17" s="6" t="s">
        <v>1</v>
      </c>
      <c r="D17" s="36">
        <v>4644</v>
      </c>
      <c r="E17" s="36">
        <v>18839352.740037914</v>
      </c>
      <c r="F17" s="65">
        <v>0</v>
      </c>
      <c r="G17" s="35">
        <v>0</v>
      </c>
      <c r="H17" s="36">
        <v>875</v>
      </c>
      <c r="I17" s="36">
        <v>5244001.4507855782</v>
      </c>
      <c r="J17" s="65">
        <v>486</v>
      </c>
      <c r="K17" s="37">
        <v>1219994.1701706473</v>
      </c>
      <c r="L17" s="37">
        <v>367</v>
      </c>
      <c r="M17" s="37">
        <v>1648088.0151495989</v>
      </c>
      <c r="N17" s="66">
        <v>853</v>
      </c>
      <c r="O17" s="42">
        <v>2868082.185320246</v>
      </c>
      <c r="P17" s="36">
        <v>1894</v>
      </c>
      <c r="Q17" s="36">
        <v>5973128.8700128589</v>
      </c>
      <c r="R17" s="65">
        <v>0</v>
      </c>
      <c r="S17" s="37">
        <v>0</v>
      </c>
      <c r="T17" s="37">
        <v>461</v>
      </c>
      <c r="U17" s="37">
        <v>2151863.5133454367</v>
      </c>
      <c r="V17" s="37">
        <v>561</v>
      </c>
      <c r="W17" s="37">
        <v>2602276.7205737922</v>
      </c>
      <c r="X17" s="66">
        <v>1022</v>
      </c>
      <c r="Y17" s="42">
        <v>4754140.2339192294</v>
      </c>
    </row>
    <row r="18" spans="2:25" x14ac:dyDescent="0.35">
      <c r="B18" s="131"/>
      <c r="C18" s="6" t="s">
        <v>32</v>
      </c>
      <c r="D18" s="36">
        <v>1510</v>
      </c>
      <c r="E18" s="36">
        <v>27343516.481198702</v>
      </c>
      <c r="F18" s="65">
        <v>0</v>
      </c>
      <c r="G18" s="35">
        <v>0</v>
      </c>
      <c r="H18" s="36">
        <v>273</v>
      </c>
      <c r="I18" s="36">
        <v>5562793.8088852521</v>
      </c>
      <c r="J18" s="65">
        <v>182</v>
      </c>
      <c r="K18" s="37">
        <v>4527183.5186271016</v>
      </c>
      <c r="L18" s="37">
        <v>62</v>
      </c>
      <c r="M18" s="37">
        <v>599282.58545166079</v>
      </c>
      <c r="N18" s="66">
        <v>244</v>
      </c>
      <c r="O18" s="42">
        <v>5126466.1040787622</v>
      </c>
      <c r="P18" s="36">
        <v>749</v>
      </c>
      <c r="Q18" s="36">
        <v>12673625.066064361</v>
      </c>
      <c r="R18" s="65">
        <v>0</v>
      </c>
      <c r="S18" s="37">
        <v>0</v>
      </c>
      <c r="T18" s="37">
        <v>116</v>
      </c>
      <c r="U18" s="37">
        <v>2597598.2586880079</v>
      </c>
      <c r="V18" s="37">
        <v>128</v>
      </c>
      <c r="W18" s="37">
        <v>1383033.2434823173</v>
      </c>
      <c r="X18" s="66">
        <v>244</v>
      </c>
      <c r="Y18" s="42">
        <v>3980631.5021703253</v>
      </c>
    </row>
    <row r="19" spans="2:25" x14ac:dyDescent="0.35">
      <c r="B19" s="131"/>
      <c r="C19" s="6" t="s">
        <v>33</v>
      </c>
      <c r="D19" s="36">
        <v>202</v>
      </c>
      <c r="E19" s="36">
        <v>9628831.5606658105</v>
      </c>
      <c r="F19" s="65">
        <v>0</v>
      </c>
      <c r="G19" s="35">
        <v>0</v>
      </c>
      <c r="H19" s="36">
        <v>8</v>
      </c>
      <c r="I19" s="36">
        <v>209280.7494111257</v>
      </c>
      <c r="J19" s="65">
        <v>61</v>
      </c>
      <c r="K19" s="37">
        <v>4729037.6526970807</v>
      </c>
      <c r="L19" s="37">
        <v>7</v>
      </c>
      <c r="M19" s="37">
        <v>52259.218264805822</v>
      </c>
      <c r="N19" s="66">
        <v>68</v>
      </c>
      <c r="O19" s="42">
        <v>4781296.8709618868</v>
      </c>
      <c r="P19" s="36">
        <v>98</v>
      </c>
      <c r="Q19" s="36">
        <v>4119110.8660502168</v>
      </c>
      <c r="R19" s="65">
        <v>0</v>
      </c>
      <c r="S19" s="37">
        <v>0</v>
      </c>
      <c r="T19" s="37">
        <v>2</v>
      </c>
      <c r="U19" s="37">
        <v>247360.29978674755</v>
      </c>
      <c r="V19" s="37">
        <v>26</v>
      </c>
      <c r="W19" s="37">
        <v>271782.77445583348</v>
      </c>
      <c r="X19" s="66">
        <v>28</v>
      </c>
      <c r="Y19" s="42">
        <v>519143.07424258103</v>
      </c>
    </row>
    <row r="20" spans="2:25" x14ac:dyDescent="0.35">
      <c r="B20" s="132" t="s">
        <v>22</v>
      </c>
      <c r="C20" s="16" t="s">
        <v>31</v>
      </c>
      <c r="D20" s="39">
        <v>8229</v>
      </c>
      <c r="E20" s="39">
        <v>7414066.2241356065</v>
      </c>
      <c r="F20" s="67">
        <v>1031</v>
      </c>
      <c r="G20" s="38">
        <v>1391751.5099952724</v>
      </c>
      <c r="H20" s="39">
        <v>28</v>
      </c>
      <c r="I20" s="39">
        <v>14062.110777697299</v>
      </c>
      <c r="J20" s="67">
        <v>80</v>
      </c>
      <c r="K20" s="39">
        <v>56110.083764558985</v>
      </c>
      <c r="L20" s="39">
        <v>7</v>
      </c>
      <c r="M20" s="39">
        <v>5764.639461911217</v>
      </c>
      <c r="N20" s="68">
        <v>87</v>
      </c>
      <c r="O20" s="43">
        <v>61874.723226470203</v>
      </c>
      <c r="P20" s="39">
        <v>2809</v>
      </c>
      <c r="Q20" s="39">
        <v>2750662.8001116258</v>
      </c>
      <c r="R20" s="67">
        <v>529</v>
      </c>
      <c r="S20" s="39">
        <v>309244.22554799885</v>
      </c>
      <c r="T20" s="39">
        <v>96</v>
      </c>
      <c r="U20" s="39">
        <v>134300.45155448528</v>
      </c>
      <c r="V20" s="39">
        <v>3649</v>
      </c>
      <c r="W20" s="39">
        <v>2752170.4029220566</v>
      </c>
      <c r="X20" s="68">
        <v>4274</v>
      </c>
      <c r="Y20" s="43">
        <v>3195715.0800245409</v>
      </c>
    </row>
    <row r="21" spans="2:25" x14ac:dyDescent="0.35">
      <c r="B21" s="133"/>
      <c r="C21" s="33" t="s">
        <v>1</v>
      </c>
      <c r="D21" s="37">
        <v>1690</v>
      </c>
      <c r="E21" s="37">
        <v>11684957.035919851</v>
      </c>
      <c r="F21" s="65">
        <v>248</v>
      </c>
      <c r="G21" s="35">
        <v>2480601.2986415741</v>
      </c>
      <c r="H21" s="37">
        <v>3</v>
      </c>
      <c r="I21" s="37">
        <v>14771.939029518446</v>
      </c>
      <c r="J21" s="65">
        <v>17</v>
      </c>
      <c r="K21" s="37">
        <v>64904.15596659173</v>
      </c>
      <c r="L21" s="37">
        <v>1</v>
      </c>
      <c r="M21" s="37">
        <v>1774.3776188400752</v>
      </c>
      <c r="N21" s="66">
        <v>18</v>
      </c>
      <c r="O21" s="42">
        <v>66678.533585431796</v>
      </c>
      <c r="P21" s="37">
        <v>1099</v>
      </c>
      <c r="Q21" s="37">
        <v>6347004.5443571024</v>
      </c>
      <c r="R21" s="65">
        <v>25</v>
      </c>
      <c r="S21" s="37">
        <v>212606.16285993101</v>
      </c>
      <c r="T21" s="37">
        <v>22</v>
      </c>
      <c r="U21" s="37">
        <v>218761.66312523364</v>
      </c>
      <c r="V21" s="37">
        <v>275</v>
      </c>
      <c r="W21" s="37">
        <v>2344532.8943210603</v>
      </c>
      <c r="X21" s="66">
        <v>322</v>
      </c>
      <c r="Y21" s="42">
        <v>2775900.7203062251</v>
      </c>
    </row>
    <row r="22" spans="2:25" x14ac:dyDescent="0.35">
      <c r="B22" s="133"/>
      <c r="C22" s="33" t="s">
        <v>32</v>
      </c>
      <c r="D22" s="37">
        <v>839</v>
      </c>
      <c r="E22" s="37">
        <v>13655704.814850817</v>
      </c>
      <c r="F22" s="65">
        <v>87</v>
      </c>
      <c r="G22" s="35">
        <v>1815868.4767866295</v>
      </c>
      <c r="H22" s="37">
        <v>0</v>
      </c>
      <c r="I22" s="37">
        <v>0</v>
      </c>
      <c r="J22" s="65">
        <v>7</v>
      </c>
      <c r="K22" s="37">
        <v>55111.144173776534</v>
      </c>
      <c r="L22" s="37">
        <v>1</v>
      </c>
      <c r="M22" s="37">
        <v>15677.765479441747</v>
      </c>
      <c r="N22" s="66">
        <v>8</v>
      </c>
      <c r="O22" s="42">
        <v>70788.909653218274</v>
      </c>
      <c r="P22" s="37">
        <v>647</v>
      </c>
      <c r="Q22" s="37">
        <v>9381150.0362504777</v>
      </c>
      <c r="R22" s="65">
        <v>0</v>
      </c>
      <c r="S22" s="37">
        <v>0</v>
      </c>
      <c r="T22" s="37">
        <v>57</v>
      </c>
      <c r="U22" s="37">
        <v>1584605.3575453775</v>
      </c>
      <c r="V22" s="37">
        <v>40</v>
      </c>
      <c r="W22" s="37">
        <v>803292.03461511259</v>
      </c>
      <c r="X22" s="66">
        <v>97</v>
      </c>
      <c r="Y22" s="42">
        <v>2387897.3921604902</v>
      </c>
    </row>
    <row r="23" spans="2:25" x14ac:dyDescent="0.35">
      <c r="B23" s="134"/>
      <c r="C23" s="17" t="s">
        <v>33</v>
      </c>
      <c r="D23" s="41">
        <v>100</v>
      </c>
      <c r="E23" s="41">
        <v>3516187.176563343</v>
      </c>
      <c r="F23" s="69">
        <v>12</v>
      </c>
      <c r="G23" s="40">
        <v>456397.17284597084</v>
      </c>
      <c r="H23" s="41">
        <v>0</v>
      </c>
      <c r="I23" s="41">
        <v>0</v>
      </c>
      <c r="J23" s="69">
        <v>1</v>
      </c>
      <c r="K23" s="41">
        <v>26129.609132402911</v>
      </c>
      <c r="L23" s="41">
        <v>0</v>
      </c>
      <c r="M23" s="41">
        <v>0</v>
      </c>
      <c r="N23" s="70">
        <v>1</v>
      </c>
      <c r="O23" s="44">
        <v>26129.609132402911</v>
      </c>
      <c r="P23" s="41">
        <v>75</v>
      </c>
      <c r="Q23" s="41">
        <v>2420485.566944581</v>
      </c>
      <c r="R23" s="69">
        <v>0</v>
      </c>
      <c r="S23" s="41">
        <v>0</v>
      </c>
      <c r="T23" s="41">
        <v>9</v>
      </c>
      <c r="U23" s="41">
        <v>567883.50514422322</v>
      </c>
      <c r="V23" s="41">
        <v>3</v>
      </c>
      <c r="W23" s="41">
        <v>45291.322496165041</v>
      </c>
      <c r="X23" s="70">
        <v>12</v>
      </c>
      <c r="Y23" s="44">
        <v>613174.82764038828</v>
      </c>
    </row>
    <row r="24" spans="2:25" x14ac:dyDescent="0.35">
      <c r="B24" s="131" t="s">
        <v>23</v>
      </c>
      <c r="C24" s="6" t="s">
        <v>31</v>
      </c>
      <c r="D24" s="36">
        <v>25234</v>
      </c>
      <c r="E24" s="36">
        <v>18417052.652033389</v>
      </c>
      <c r="F24" s="65">
        <v>0</v>
      </c>
      <c r="G24" s="35">
        <v>0</v>
      </c>
      <c r="H24" s="36">
        <v>1765</v>
      </c>
      <c r="I24" s="36">
        <v>260745.48185960596</v>
      </c>
      <c r="J24" s="65">
        <v>5373</v>
      </c>
      <c r="K24" s="37">
        <v>3130505.9276586096</v>
      </c>
      <c r="L24" s="37">
        <v>0</v>
      </c>
      <c r="M24" s="37">
        <v>0</v>
      </c>
      <c r="N24" s="66">
        <v>5373</v>
      </c>
      <c r="O24" s="42">
        <v>3130505.9276586096</v>
      </c>
      <c r="P24" s="36">
        <v>16690</v>
      </c>
      <c r="Q24" s="36">
        <v>14890291.958351493</v>
      </c>
      <c r="R24" s="65">
        <v>0</v>
      </c>
      <c r="S24" s="37">
        <v>0</v>
      </c>
      <c r="T24" s="37">
        <v>345</v>
      </c>
      <c r="U24" s="37">
        <v>3483.9598691011101</v>
      </c>
      <c r="V24" s="37">
        <v>1061</v>
      </c>
      <c r="W24" s="37">
        <v>132025.32429457895</v>
      </c>
      <c r="X24" s="66">
        <v>1406</v>
      </c>
      <c r="Y24" s="42">
        <v>135509.28416368004</v>
      </c>
    </row>
    <row r="25" spans="2:25" x14ac:dyDescent="0.35">
      <c r="B25" s="131"/>
      <c r="C25" s="6" t="s">
        <v>1</v>
      </c>
      <c r="D25" s="36">
        <v>4504</v>
      </c>
      <c r="E25" s="36">
        <v>21860333.871220049</v>
      </c>
      <c r="F25" s="65">
        <v>0</v>
      </c>
      <c r="G25" s="35">
        <v>0</v>
      </c>
      <c r="H25" s="36">
        <v>116</v>
      </c>
      <c r="I25" s="36">
        <v>442705.26023871312</v>
      </c>
      <c r="J25" s="65">
        <v>940</v>
      </c>
      <c r="K25" s="37">
        <v>4133603.9132747822</v>
      </c>
      <c r="L25" s="37">
        <v>0</v>
      </c>
      <c r="M25" s="37">
        <v>0</v>
      </c>
      <c r="N25" s="66">
        <v>940</v>
      </c>
      <c r="O25" s="42">
        <v>4133603.9132747822</v>
      </c>
      <c r="P25" s="36">
        <v>3188</v>
      </c>
      <c r="Q25" s="36">
        <v>16674275.593899887</v>
      </c>
      <c r="R25" s="65">
        <v>0</v>
      </c>
      <c r="S25" s="37">
        <v>0</v>
      </c>
      <c r="T25" s="37">
        <v>121</v>
      </c>
      <c r="U25" s="37">
        <v>32958.151096729373</v>
      </c>
      <c r="V25" s="37">
        <v>139</v>
      </c>
      <c r="W25" s="37">
        <v>576790.95270993665</v>
      </c>
      <c r="X25" s="66">
        <v>260</v>
      </c>
      <c r="Y25" s="42">
        <v>609749.10380666598</v>
      </c>
    </row>
    <row r="26" spans="2:25" x14ac:dyDescent="0.35">
      <c r="B26" s="131"/>
      <c r="C26" s="6" t="s">
        <v>32</v>
      </c>
      <c r="D26" s="36">
        <v>1801</v>
      </c>
      <c r="E26" s="36">
        <v>33349791.621105339</v>
      </c>
      <c r="F26" s="65">
        <v>0</v>
      </c>
      <c r="G26" s="35">
        <v>0</v>
      </c>
      <c r="H26" s="36">
        <v>68</v>
      </c>
      <c r="I26" s="36">
        <v>2140926.9816782665</v>
      </c>
      <c r="J26" s="65">
        <v>239</v>
      </c>
      <c r="K26" s="37">
        <v>3403161.0863576615</v>
      </c>
      <c r="L26" s="37">
        <v>0</v>
      </c>
      <c r="M26" s="37">
        <v>0</v>
      </c>
      <c r="N26" s="66">
        <v>239</v>
      </c>
      <c r="O26" s="42">
        <v>3403161.0863576615</v>
      </c>
      <c r="P26" s="36">
        <v>1389</v>
      </c>
      <c r="Q26" s="36">
        <v>25476186.527225137</v>
      </c>
      <c r="R26" s="65">
        <v>0</v>
      </c>
      <c r="S26" s="37">
        <v>0</v>
      </c>
      <c r="T26" s="37">
        <v>18</v>
      </c>
      <c r="U26" s="37">
        <v>213217.61086880253</v>
      </c>
      <c r="V26" s="37">
        <v>87</v>
      </c>
      <c r="W26" s="37">
        <v>2116299.4149754713</v>
      </c>
      <c r="X26" s="66">
        <v>105</v>
      </c>
      <c r="Y26" s="42">
        <v>2329517.0258442736</v>
      </c>
    </row>
    <row r="27" spans="2:25" x14ac:dyDescent="0.35">
      <c r="B27" s="131"/>
      <c r="C27" s="6" t="s">
        <v>33</v>
      </c>
      <c r="D27" s="36">
        <v>210</v>
      </c>
      <c r="E27" s="36">
        <v>10690117.768308407</v>
      </c>
      <c r="F27" s="65">
        <v>0</v>
      </c>
      <c r="G27" s="35">
        <v>0</v>
      </c>
      <c r="H27" s="36">
        <v>10</v>
      </c>
      <c r="I27" s="36">
        <v>559069.11703173211</v>
      </c>
      <c r="J27" s="65">
        <v>13</v>
      </c>
      <c r="K27" s="37">
        <v>680474.52112265339</v>
      </c>
      <c r="L27" s="37">
        <v>0</v>
      </c>
      <c r="M27" s="37">
        <v>0</v>
      </c>
      <c r="N27" s="66">
        <v>13</v>
      </c>
      <c r="O27" s="42">
        <v>680474.52112265339</v>
      </c>
      <c r="P27" s="36">
        <v>165</v>
      </c>
      <c r="Q27" s="36">
        <v>7857037.271553182</v>
      </c>
      <c r="R27" s="65">
        <v>0</v>
      </c>
      <c r="S27" s="37">
        <v>0</v>
      </c>
      <c r="T27" s="37">
        <v>8</v>
      </c>
      <c r="U27" s="37">
        <v>863461.64364996494</v>
      </c>
      <c r="V27" s="37">
        <v>14</v>
      </c>
      <c r="W27" s="37">
        <v>730075.21495087456</v>
      </c>
      <c r="X27" s="66">
        <v>22</v>
      </c>
      <c r="Y27" s="42">
        <v>1593536.8586008395</v>
      </c>
    </row>
    <row r="28" spans="2:25" x14ac:dyDescent="0.35">
      <c r="B28" s="132" t="s">
        <v>24</v>
      </c>
      <c r="C28" s="16" t="s">
        <v>31</v>
      </c>
      <c r="D28" s="39">
        <v>331</v>
      </c>
      <c r="E28" s="39">
        <v>292047.65636567795</v>
      </c>
      <c r="F28" s="67">
        <v>7</v>
      </c>
      <c r="G28" s="38">
        <v>7264.9023257790896</v>
      </c>
      <c r="H28" s="39">
        <v>48</v>
      </c>
      <c r="I28" s="39">
        <v>47884.842980210829</v>
      </c>
      <c r="J28" s="67">
        <v>59</v>
      </c>
      <c r="K28" s="39">
        <v>45019.655528136886</v>
      </c>
      <c r="L28" s="39">
        <v>0</v>
      </c>
      <c r="M28" s="39">
        <v>0</v>
      </c>
      <c r="N28" s="68">
        <v>59</v>
      </c>
      <c r="O28" s="43">
        <v>45019.655528136886</v>
      </c>
      <c r="P28" s="39">
        <v>194</v>
      </c>
      <c r="Q28" s="39">
        <v>173835.48170979621</v>
      </c>
      <c r="R28" s="67">
        <v>0</v>
      </c>
      <c r="S28" s="39">
        <v>0</v>
      </c>
      <c r="T28" s="39">
        <v>0</v>
      </c>
      <c r="U28" s="39">
        <v>0</v>
      </c>
      <c r="V28" s="39">
        <v>23</v>
      </c>
      <c r="W28" s="39">
        <v>18042.773821754956</v>
      </c>
      <c r="X28" s="68">
        <v>23</v>
      </c>
      <c r="Y28" s="43">
        <v>18042.773821754956</v>
      </c>
    </row>
    <row r="29" spans="2:25" x14ac:dyDescent="0.35">
      <c r="B29" s="133"/>
      <c r="C29" s="33" t="s">
        <v>1</v>
      </c>
      <c r="D29" s="37">
        <v>171</v>
      </c>
      <c r="E29" s="37">
        <v>708956.25450518017</v>
      </c>
      <c r="F29" s="65">
        <v>5</v>
      </c>
      <c r="G29" s="35">
        <v>22297.266459650484</v>
      </c>
      <c r="H29" s="37">
        <v>17</v>
      </c>
      <c r="I29" s="37">
        <v>113620.25037739865</v>
      </c>
      <c r="J29" s="65">
        <v>21</v>
      </c>
      <c r="K29" s="37">
        <v>98129.747096739127</v>
      </c>
      <c r="L29" s="37">
        <v>0</v>
      </c>
      <c r="M29" s="37">
        <v>0</v>
      </c>
      <c r="N29" s="66">
        <v>21</v>
      </c>
      <c r="O29" s="42">
        <v>98129.747096739127</v>
      </c>
      <c r="P29" s="37">
        <v>119</v>
      </c>
      <c r="Q29" s="37">
        <v>435017.78729592339</v>
      </c>
      <c r="R29" s="65">
        <v>0</v>
      </c>
      <c r="S29" s="37">
        <v>0</v>
      </c>
      <c r="T29" s="37">
        <v>0</v>
      </c>
      <c r="U29" s="37">
        <v>0</v>
      </c>
      <c r="V29" s="37">
        <v>9</v>
      </c>
      <c r="W29" s="37">
        <v>39891.203275468441</v>
      </c>
      <c r="X29" s="66">
        <v>9</v>
      </c>
      <c r="Y29" s="42">
        <v>39891.203275468441</v>
      </c>
    </row>
    <row r="30" spans="2:25" x14ac:dyDescent="0.35">
      <c r="B30" s="133"/>
      <c r="C30" s="33" t="s">
        <v>32</v>
      </c>
      <c r="D30" s="37">
        <v>150</v>
      </c>
      <c r="E30" s="37">
        <v>1681297.6381968898</v>
      </c>
      <c r="F30" s="65">
        <v>1</v>
      </c>
      <c r="G30" s="35">
        <v>8709.869710800971</v>
      </c>
      <c r="H30" s="37">
        <v>16</v>
      </c>
      <c r="I30" s="37">
        <v>157300.24697706552</v>
      </c>
      <c r="J30" s="65">
        <v>33</v>
      </c>
      <c r="K30" s="37">
        <v>429710.13205207669</v>
      </c>
      <c r="L30" s="37">
        <v>0</v>
      </c>
      <c r="M30" s="37">
        <v>0</v>
      </c>
      <c r="N30" s="66">
        <v>33</v>
      </c>
      <c r="O30" s="42">
        <v>429710.13205207669</v>
      </c>
      <c r="P30" s="37">
        <v>95</v>
      </c>
      <c r="Q30" s="37">
        <v>1060144.5699014077</v>
      </c>
      <c r="R30" s="65">
        <v>0</v>
      </c>
      <c r="S30" s="37">
        <v>0</v>
      </c>
      <c r="T30" s="37">
        <v>0</v>
      </c>
      <c r="U30" s="37">
        <v>0</v>
      </c>
      <c r="V30" s="37">
        <v>5</v>
      </c>
      <c r="W30" s="37">
        <v>25432.819555538834</v>
      </c>
      <c r="X30" s="66">
        <v>5</v>
      </c>
      <c r="Y30" s="42">
        <v>25432.819555538834</v>
      </c>
    </row>
    <row r="31" spans="2:25" x14ac:dyDescent="0.35">
      <c r="B31" s="134"/>
      <c r="C31" s="17" t="s">
        <v>33</v>
      </c>
      <c r="D31" s="41">
        <v>29</v>
      </c>
      <c r="E31" s="41">
        <v>693020.85107969283</v>
      </c>
      <c r="F31" s="69">
        <v>0</v>
      </c>
      <c r="G31" s="40">
        <v>0</v>
      </c>
      <c r="H31" s="41">
        <v>4</v>
      </c>
      <c r="I31" s="41">
        <v>84241.859842866979</v>
      </c>
      <c r="J31" s="69">
        <v>9</v>
      </c>
      <c r="K31" s="41">
        <v>194055.8971566456</v>
      </c>
      <c r="L31" s="41">
        <v>0</v>
      </c>
      <c r="M31" s="41">
        <v>0</v>
      </c>
      <c r="N31" s="70">
        <v>9</v>
      </c>
      <c r="O31" s="44">
        <v>194055.8971566456</v>
      </c>
      <c r="P31" s="41">
        <v>15</v>
      </c>
      <c r="Q31" s="41">
        <v>409497.17225369968</v>
      </c>
      <c r="R31" s="69">
        <v>0</v>
      </c>
      <c r="S31" s="41">
        <v>0</v>
      </c>
      <c r="T31" s="41">
        <v>0</v>
      </c>
      <c r="U31" s="41">
        <v>0</v>
      </c>
      <c r="V31" s="41">
        <v>1</v>
      </c>
      <c r="W31" s="41">
        <v>5225.9218264805822</v>
      </c>
      <c r="X31" s="70">
        <v>1</v>
      </c>
      <c r="Y31" s="44">
        <v>5225.9218264805822</v>
      </c>
    </row>
    <row r="32" spans="2:25" x14ac:dyDescent="0.35">
      <c r="B32" s="131" t="s">
        <v>25</v>
      </c>
      <c r="C32" s="6" t="s">
        <v>31</v>
      </c>
      <c r="D32" s="36">
        <v>48289</v>
      </c>
      <c r="E32" s="36">
        <v>29266031.337205395</v>
      </c>
      <c r="F32" s="65">
        <v>0</v>
      </c>
      <c r="G32" s="35">
        <v>0</v>
      </c>
      <c r="H32" s="36">
        <v>0</v>
      </c>
      <c r="I32" s="36">
        <v>0</v>
      </c>
      <c r="J32" s="65">
        <v>10360</v>
      </c>
      <c r="K32" s="37">
        <v>5964285.5118633648</v>
      </c>
      <c r="L32" s="37">
        <v>365</v>
      </c>
      <c r="M32" s="37">
        <v>283926.8973667277</v>
      </c>
      <c r="N32" s="66">
        <v>10725</v>
      </c>
      <c r="O32" s="42">
        <v>6248212.4092300925</v>
      </c>
      <c r="P32" s="36">
        <v>29490</v>
      </c>
      <c r="Q32" s="36">
        <v>20149971.22426277</v>
      </c>
      <c r="R32" s="65">
        <v>0</v>
      </c>
      <c r="S32" s="37">
        <v>0</v>
      </c>
      <c r="T32" s="37">
        <v>1944</v>
      </c>
      <c r="U32" s="37">
        <v>0</v>
      </c>
      <c r="V32" s="37">
        <v>6130</v>
      </c>
      <c r="W32" s="37">
        <v>2867847.7037125295</v>
      </c>
      <c r="X32" s="66">
        <v>8074</v>
      </c>
      <c r="Y32" s="42">
        <v>2867847.7037125295</v>
      </c>
    </row>
    <row r="33" spans="2:25" x14ac:dyDescent="0.35">
      <c r="B33" s="131"/>
      <c r="C33" s="6" t="s">
        <v>1</v>
      </c>
      <c r="D33" s="36">
        <v>8003</v>
      </c>
      <c r="E33" s="36">
        <v>30907129.582131807</v>
      </c>
      <c r="F33" s="65">
        <v>0</v>
      </c>
      <c r="G33" s="35">
        <v>0</v>
      </c>
      <c r="H33" s="36">
        <v>0</v>
      </c>
      <c r="I33" s="36">
        <v>0</v>
      </c>
      <c r="J33" s="65">
        <v>1450</v>
      </c>
      <c r="K33" s="37">
        <v>6402820.0467754845</v>
      </c>
      <c r="L33" s="37">
        <v>42</v>
      </c>
      <c r="M33" s="37">
        <v>208434.21975419353</v>
      </c>
      <c r="N33" s="66">
        <v>1492</v>
      </c>
      <c r="O33" s="42">
        <v>6611254.2665296784</v>
      </c>
      <c r="P33" s="36">
        <v>5098</v>
      </c>
      <c r="Q33" s="36">
        <v>21240563.209614862</v>
      </c>
      <c r="R33" s="65">
        <v>0</v>
      </c>
      <c r="S33" s="37">
        <v>0</v>
      </c>
      <c r="T33" s="37">
        <v>579</v>
      </c>
      <c r="U33" s="37">
        <v>0</v>
      </c>
      <c r="V33" s="37">
        <v>834</v>
      </c>
      <c r="W33" s="37">
        <v>3055312.105987269</v>
      </c>
      <c r="X33" s="66">
        <v>1413</v>
      </c>
      <c r="Y33" s="42">
        <v>3055312.105987269</v>
      </c>
    </row>
    <row r="34" spans="2:25" x14ac:dyDescent="0.35">
      <c r="B34" s="131"/>
      <c r="C34" s="6" t="s">
        <v>32</v>
      </c>
      <c r="D34" s="36">
        <v>2269</v>
      </c>
      <c r="E34" s="36">
        <v>28115568.946074411</v>
      </c>
      <c r="F34" s="65">
        <v>0</v>
      </c>
      <c r="G34" s="35">
        <v>0</v>
      </c>
      <c r="H34" s="36">
        <v>0</v>
      </c>
      <c r="I34" s="36">
        <v>0</v>
      </c>
      <c r="J34" s="65">
        <v>202</v>
      </c>
      <c r="K34" s="37">
        <v>2310196.9231862654</v>
      </c>
      <c r="L34" s="37">
        <v>18</v>
      </c>
      <c r="M34" s="37">
        <v>263152.86134897766</v>
      </c>
      <c r="N34" s="66">
        <v>220</v>
      </c>
      <c r="O34" s="42">
        <v>2573349.7845352432</v>
      </c>
      <c r="P34" s="36">
        <v>1656</v>
      </c>
      <c r="Q34" s="36">
        <v>21992700.826880191</v>
      </c>
      <c r="R34" s="65">
        <v>0</v>
      </c>
      <c r="S34" s="37">
        <v>0</v>
      </c>
      <c r="T34" s="37">
        <v>204</v>
      </c>
      <c r="U34" s="37">
        <v>0</v>
      </c>
      <c r="V34" s="37">
        <v>189</v>
      </c>
      <c r="W34" s="37">
        <v>3549518.3346589757</v>
      </c>
      <c r="X34" s="66">
        <v>393</v>
      </c>
      <c r="Y34" s="42">
        <v>3549518.3346589757</v>
      </c>
    </row>
    <row r="35" spans="2:25" x14ac:dyDescent="0.35">
      <c r="B35" s="131"/>
      <c r="C35" s="6" t="s">
        <v>33</v>
      </c>
      <c r="D35" s="36">
        <v>355</v>
      </c>
      <c r="E35" s="36">
        <v>5491136.8232736085</v>
      </c>
      <c r="F35" s="65">
        <v>0</v>
      </c>
      <c r="G35" s="35">
        <v>0</v>
      </c>
      <c r="H35" s="36">
        <v>0</v>
      </c>
      <c r="I35" s="36">
        <v>0</v>
      </c>
      <c r="J35" s="65">
        <v>4</v>
      </c>
      <c r="K35" s="37">
        <v>260085.31491579124</v>
      </c>
      <c r="L35" s="37">
        <v>1</v>
      </c>
      <c r="M35" s="37">
        <v>69678.957686407768</v>
      </c>
      <c r="N35" s="66">
        <v>5</v>
      </c>
      <c r="O35" s="42">
        <v>329764.27260219899</v>
      </c>
      <c r="P35" s="36">
        <v>147</v>
      </c>
      <c r="Q35" s="36">
        <v>4015404.5194468745</v>
      </c>
      <c r="R35" s="65">
        <v>0</v>
      </c>
      <c r="S35" s="37">
        <v>0</v>
      </c>
      <c r="T35" s="37">
        <v>184</v>
      </c>
      <c r="U35" s="37">
        <v>0</v>
      </c>
      <c r="V35" s="37">
        <v>19</v>
      </c>
      <c r="W35" s="37">
        <v>1145968.0312245346</v>
      </c>
      <c r="X35" s="66">
        <v>203</v>
      </c>
      <c r="Y35" s="42">
        <v>1145968.0312245346</v>
      </c>
    </row>
    <row r="36" spans="2:25" x14ac:dyDescent="0.35">
      <c r="B36" s="132" t="s">
        <v>26</v>
      </c>
      <c r="C36" s="16" t="s">
        <v>31</v>
      </c>
      <c r="D36" s="39">
        <v>10819</v>
      </c>
      <c r="E36" s="39">
        <v>9082664.4852623772</v>
      </c>
      <c r="F36" s="67">
        <v>0</v>
      </c>
      <c r="G36" s="38">
        <v>0</v>
      </c>
      <c r="H36" s="39">
        <v>89</v>
      </c>
      <c r="I36" s="39">
        <v>87813.991674061341</v>
      </c>
      <c r="J36" s="67">
        <v>1512</v>
      </c>
      <c r="K36" s="39">
        <v>1000711.8036502716</v>
      </c>
      <c r="L36" s="39">
        <v>0</v>
      </c>
      <c r="M36" s="39">
        <v>0</v>
      </c>
      <c r="N36" s="68">
        <v>1512</v>
      </c>
      <c r="O36" s="43">
        <v>1000711.8036502716</v>
      </c>
      <c r="P36" s="39">
        <v>6456</v>
      </c>
      <c r="Q36" s="39">
        <v>5272273.763120112</v>
      </c>
      <c r="R36" s="67">
        <v>0</v>
      </c>
      <c r="S36" s="39">
        <v>0</v>
      </c>
      <c r="T36" s="39">
        <v>511</v>
      </c>
      <c r="U36" s="39">
        <v>520546.67688856978</v>
      </c>
      <c r="V36" s="39">
        <v>2251</v>
      </c>
      <c r="W36" s="39">
        <v>2201318.2499293629</v>
      </c>
      <c r="X36" s="68">
        <v>2762</v>
      </c>
      <c r="Y36" s="43">
        <v>2721864.9268179326</v>
      </c>
    </row>
    <row r="37" spans="2:25" x14ac:dyDescent="0.35">
      <c r="B37" s="133"/>
      <c r="C37" s="33" t="s">
        <v>1</v>
      </c>
      <c r="D37" s="37">
        <v>2854</v>
      </c>
      <c r="E37" s="37">
        <v>10719284.708778538</v>
      </c>
      <c r="F37" s="65">
        <v>0</v>
      </c>
      <c r="G37" s="35">
        <v>0</v>
      </c>
      <c r="H37" s="37">
        <v>39</v>
      </c>
      <c r="I37" s="37">
        <v>136074.86014562205</v>
      </c>
      <c r="J37" s="65">
        <v>357</v>
      </c>
      <c r="K37" s="37">
        <v>1285447.8869333488</v>
      </c>
      <c r="L37" s="37">
        <v>0</v>
      </c>
      <c r="M37" s="37">
        <v>0</v>
      </c>
      <c r="N37" s="66">
        <v>357</v>
      </c>
      <c r="O37" s="42">
        <v>1285447.8869333488</v>
      </c>
      <c r="P37" s="37">
        <v>2025</v>
      </c>
      <c r="Q37" s="37">
        <v>7338894.5463324999</v>
      </c>
      <c r="R37" s="65">
        <v>0</v>
      </c>
      <c r="S37" s="37">
        <v>0</v>
      </c>
      <c r="T37" s="37">
        <v>78</v>
      </c>
      <c r="U37" s="37">
        <v>368104.60410680808</v>
      </c>
      <c r="V37" s="37">
        <v>355</v>
      </c>
      <c r="W37" s="37">
        <v>1590762.811260259</v>
      </c>
      <c r="X37" s="66">
        <v>433</v>
      </c>
      <c r="Y37" s="42">
        <v>1958867.4153670671</v>
      </c>
    </row>
    <row r="38" spans="2:25" x14ac:dyDescent="0.35">
      <c r="B38" s="133"/>
      <c r="C38" s="33" t="s">
        <v>32</v>
      </c>
      <c r="D38" s="37">
        <v>1282</v>
      </c>
      <c r="E38" s="37">
        <v>16553426.066549676</v>
      </c>
      <c r="F38" s="65">
        <v>0</v>
      </c>
      <c r="G38" s="35">
        <v>0</v>
      </c>
      <c r="H38" s="37">
        <v>14</v>
      </c>
      <c r="I38" s="37">
        <v>123645.31041453057</v>
      </c>
      <c r="J38" s="65">
        <v>171</v>
      </c>
      <c r="K38" s="37">
        <v>2316032.0423216051</v>
      </c>
      <c r="L38" s="37">
        <v>0</v>
      </c>
      <c r="M38" s="37">
        <v>0</v>
      </c>
      <c r="N38" s="66">
        <v>171</v>
      </c>
      <c r="O38" s="42">
        <v>2316032.0423216051</v>
      </c>
      <c r="P38" s="37">
        <v>941</v>
      </c>
      <c r="Q38" s="37">
        <v>11177717.090366989</v>
      </c>
      <c r="R38" s="65">
        <v>0</v>
      </c>
      <c r="S38" s="37">
        <v>0</v>
      </c>
      <c r="T38" s="37">
        <v>10</v>
      </c>
      <c r="U38" s="37">
        <v>155999.991777883</v>
      </c>
      <c r="V38" s="37">
        <v>146</v>
      </c>
      <c r="W38" s="37">
        <v>2780031.6316686682</v>
      </c>
      <c r="X38" s="66">
        <v>156</v>
      </c>
      <c r="Y38" s="42">
        <v>2936031.6234465512</v>
      </c>
    </row>
    <row r="39" spans="2:25" x14ac:dyDescent="0.35">
      <c r="B39" s="134"/>
      <c r="C39" s="17" t="s">
        <v>33</v>
      </c>
      <c r="D39" s="41">
        <v>95</v>
      </c>
      <c r="E39" s="41">
        <v>4118540.4766807174</v>
      </c>
      <c r="F39" s="69">
        <v>0</v>
      </c>
      <c r="G39" s="40">
        <v>0</v>
      </c>
      <c r="H39" s="41">
        <v>0</v>
      </c>
      <c r="I39" s="41">
        <v>0</v>
      </c>
      <c r="J39" s="69">
        <v>12</v>
      </c>
      <c r="K39" s="41">
        <v>242536.40812637811</v>
      </c>
      <c r="L39" s="41">
        <v>0</v>
      </c>
      <c r="M39" s="41">
        <v>0</v>
      </c>
      <c r="N39" s="70">
        <v>12</v>
      </c>
      <c r="O39" s="44">
        <v>242536.40812637811</v>
      </c>
      <c r="P39" s="41">
        <v>61</v>
      </c>
      <c r="Q39" s="41">
        <v>2699043.6458539106</v>
      </c>
      <c r="R39" s="69">
        <v>0</v>
      </c>
      <c r="S39" s="41">
        <v>0</v>
      </c>
      <c r="T39" s="41">
        <v>0</v>
      </c>
      <c r="U39" s="41">
        <v>0</v>
      </c>
      <c r="V39" s="41">
        <v>22</v>
      </c>
      <c r="W39" s="41">
        <v>1176960.4227004289</v>
      </c>
      <c r="X39" s="70">
        <v>22</v>
      </c>
      <c r="Y39" s="44">
        <v>1176960.4227004289</v>
      </c>
    </row>
    <row r="40" spans="2:25" x14ac:dyDescent="0.35">
      <c r="B40" s="131" t="s">
        <v>27</v>
      </c>
      <c r="C40" s="6" t="s">
        <v>31</v>
      </c>
      <c r="D40" s="36">
        <v>591</v>
      </c>
      <c r="E40" s="36">
        <v>841545.18708277552</v>
      </c>
      <c r="F40" s="65">
        <v>3</v>
      </c>
      <c r="G40" s="35">
        <v>7218.0168880889742</v>
      </c>
      <c r="H40" s="36">
        <v>25</v>
      </c>
      <c r="I40" s="36">
        <v>42172.673515411421</v>
      </c>
      <c r="J40" s="65">
        <v>49</v>
      </c>
      <c r="K40" s="37">
        <v>28943.49019111893</v>
      </c>
      <c r="L40" s="37">
        <v>43</v>
      </c>
      <c r="M40" s="37">
        <v>53038.234864772305</v>
      </c>
      <c r="N40" s="66">
        <v>92</v>
      </c>
      <c r="O40" s="42">
        <v>81981.725055891235</v>
      </c>
      <c r="P40" s="36">
        <v>111</v>
      </c>
      <c r="Q40" s="36">
        <v>81894.822644407031</v>
      </c>
      <c r="R40" s="65">
        <v>38</v>
      </c>
      <c r="S40" s="37">
        <v>99124.910192533411</v>
      </c>
      <c r="T40" s="37">
        <v>21</v>
      </c>
      <c r="U40" s="37">
        <v>48088.876869268686</v>
      </c>
      <c r="V40" s="37">
        <v>301</v>
      </c>
      <c r="W40" s="37">
        <v>481064.1619171747</v>
      </c>
      <c r="X40" s="66">
        <v>360</v>
      </c>
      <c r="Y40" s="42">
        <v>628277.94897897681</v>
      </c>
    </row>
    <row r="41" spans="2:25" x14ac:dyDescent="0.35">
      <c r="B41" s="131"/>
      <c r="C41" s="6" t="s">
        <v>1</v>
      </c>
      <c r="D41" s="36">
        <v>463</v>
      </c>
      <c r="E41" s="36">
        <v>1645638.3210228034</v>
      </c>
      <c r="F41" s="65">
        <v>3</v>
      </c>
      <c r="G41" s="35">
        <v>6695.9250003571051</v>
      </c>
      <c r="H41" s="36">
        <v>8</v>
      </c>
      <c r="I41" s="36">
        <v>22420.934450565743</v>
      </c>
      <c r="J41" s="65">
        <v>21</v>
      </c>
      <c r="K41" s="37">
        <v>86370.018398728775</v>
      </c>
      <c r="L41" s="37">
        <v>54</v>
      </c>
      <c r="M41" s="37">
        <v>209394.97454453478</v>
      </c>
      <c r="N41" s="66">
        <v>75</v>
      </c>
      <c r="O41" s="42">
        <v>295764.99294326355</v>
      </c>
      <c r="P41" s="36">
        <v>155</v>
      </c>
      <c r="Q41" s="36">
        <v>454222.22190866689</v>
      </c>
      <c r="R41" s="65">
        <v>25</v>
      </c>
      <c r="S41" s="37">
        <v>105854.82619106598</v>
      </c>
      <c r="T41" s="37">
        <v>14</v>
      </c>
      <c r="U41" s="37">
        <v>74498.889003859163</v>
      </c>
      <c r="V41" s="37">
        <v>183</v>
      </c>
      <c r="W41" s="37">
        <v>686180.53152502503</v>
      </c>
      <c r="X41" s="66">
        <v>222</v>
      </c>
      <c r="Y41" s="42">
        <v>866534.24671995023</v>
      </c>
    </row>
    <row r="42" spans="2:25" x14ac:dyDescent="0.35">
      <c r="B42" s="131"/>
      <c r="C42" s="6" t="s">
        <v>32</v>
      </c>
      <c r="D42" s="36">
        <v>342</v>
      </c>
      <c r="E42" s="36">
        <v>3586833.3822131222</v>
      </c>
      <c r="F42" s="65">
        <v>1</v>
      </c>
      <c r="G42" s="35">
        <v>1050.1415702222794</v>
      </c>
      <c r="H42" s="36">
        <v>6</v>
      </c>
      <c r="I42" s="36">
        <v>59731.496352132366</v>
      </c>
      <c r="J42" s="65">
        <v>15</v>
      </c>
      <c r="K42" s="37">
        <v>407516.23408227763</v>
      </c>
      <c r="L42" s="37">
        <v>34</v>
      </c>
      <c r="M42" s="37">
        <v>401484.08072725323</v>
      </c>
      <c r="N42" s="66">
        <v>49</v>
      </c>
      <c r="O42" s="42">
        <v>809000.31480953086</v>
      </c>
      <c r="P42" s="36">
        <v>145</v>
      </c>
      <c r="Q42" s="36">
        <v>999243.06309394783</v>
      </c>
      <c r="R42" s="65">
        <v>33</v>
      </c>
      <c r="S42" s="37">
        <v>351179.09537202812</v>
      </c>
      <c r="T42" s="37">
        <v>10</v>
      </c>
      <c r="U42" s="37">
        <v>139003.99549595217</v>
      </c>
      <c r="V42" s="37">
        <v>98</v>
      </c>
      <c r="W42" s="37">
        <v>1227625.2755193086</v>
      </c>
      <c r="X42" s="66">
        <v>141</v>
      </c>
      <c r="Y42" s="42">
        <v>1717808.366387289</v>
      </c>
    </row>
    <row r="43" spans="2:25" x14ac:dyDescent="0.35">
      <c r="B43" s="131"/>
      <c r="C43" s="6" t="s">
        <v>33</v>
      </c>
      <c r="D43" s="36">
        <v>37</v>
      </c>
      <c r="E43" s="36">
        <v>905283.49075551855</v>
      </c>
      <c r="F43" s="65">
        <v>1</v>
      </c>
      <c r="G43" s="35">
        <v>52245.043195727842</v>
      </c>
      <c r="H43" s="36">
        <v>1</v>
      </c>
      <c r="I43" s="36">
        <v>87331.773256310218</v>
      </c>
      <c r="J43" s="65">
        <v>1</v>
      </c>
      <c r="K43" s="37">
        <v>30004.044863493695</v>
      </c>
      <c r="L43" s="37">
        <v>3</v>
      </c>
      <c r="M43" s="37">
        <v>33504.516764234628</v>
      </c>
      <c r="N43" s="66">
        <v>4</v>
      </c>
      <c r="O43" s="42">
        <v>63508.561627728326</v>
      </c>
      <c r="P43" s="36">
        <v>15</v>
      </c>
      <c r="Q43" s="36">
        <v>220492.34803106426</v>
      </c>
      <c r="R43" s="65">
        <v>8</v>
      </c>
      <c r="S43" s="37">
        <v>307605.94082793233</v>
      </c>
      <c r="T43" s="37">
        <v>0</v>
      </c>
      <c r="U43" s="37">
        <v>0</v>
      </c>
      <c r="V43" s="37">
        <v>8</v>
      </c>
      <c r="W43" s="37">
        <v>174099.8238167555</v>
      </c>
      <c r="X43" s="66">
        <v>16</v>
      </c>
      <c r="Y43" s="42">
        <v>481705.76464468782</v>
      </c>
    </row>
    <row r="44" spans="2:25" x14ac:dyDescent="0.35">
      <c r="B44" s="132" t="s">
        <v>28</v>
      </c>
      <c r="C44" s="16" t="s">
        <v>31</v>
      </c>
      <c r="D44" s="39">
        <v>64</v>
      </c>
      <c r="E44" s="39">
        <v>705081.37282876018</v>
      </c>
      <c r="F44" s="67">
        <v>2</v>
      </c>
      <c r="G44" s="38">
        <v>41807.374611844658</v>
      </c>
      <c r="H44" s="39">
        <v>4</v>
      </c>
      <c r="I44" s="39">
        <v>40065.400669684466</v>
      </c>
      <c r="J44" s="67">
        <v>14</v>
      </c>
      <c r="K44" s="39">
        <v>135386.21478469027</v>
      </c>
      <c r="L44" s="39">
        <v>2</v>
      </c>
      <c r="M44" s="39">
        <v>12193.817595121358</v>
      </c>
      <c r="N44" s="68">
        <v>16</v>
      </c>
      <c r="O44" s="43">
        <v>147580.03237981163</v>
      </c>
      <c r="P44" s="39">
        <v>31</v>
      </c>
      <c r="Q44" s="39">
        <v>293836.16456358152</v>
      </c>
      <c r="R44" s="67">
        <v>1</v>
      </c>
      <c r="S44" s="39">
        <v>17419.739421601942</v>
      </c>
      <c r="T44" s="39">
        <v>0</v>
      </c>
      <c r="U44" s="39">
        <v>0</v>
      </c>
      <c r="V44" s="39">
        <v>10</v>
      </c>
      <c r="W44" s="39">
        <v>164372.6611822359</v>
      </c>
      <c r="X44" s="68">
        <v>11</v>
      </c>
      <c r="Y44" s="43">
        <v>181792.40060383786</v>
      </c>
    </row>
    <row r="45" spans="2:25" x14ac:dyDescent="0.35">
      <c r="B45" s="133"/>
      <c r="C45" s="33" t="s">
        <v>1</v>
      </c>
      <c r="D45" s="36">
        <v>18</v>
      </c>
      <c r="E45" s="36">
        <v>115109.63809794562</v>
      </c>
      <c r="F45" s="65">
        <v>0</v>
      </c>
      <c r="G45" s="35">
        <v>0</v>
      </c>
      <c r="H45" s="36">
        <v>0</v>
      </c>
      <c r="I45" s="36">
        <v>0</v>
      </c>
      <c r="J45" s="65">
        <v>1</v>
      </c>
      <c r="K45" s="36">
        <v>13935.791537281551</v>
      </c>
      <c r="L45" s="36">
        <v>1</v>
      </c>
      <c r="M45" s="36">
        <v>5922.7114033446596</v>
      </c>
      <c r="N45" s="71">
        <v>2</v>
      </c>
      <c r="O45" s="42">
        <v>19858.502940626211</v>
      </c>
      <c r="P45" s="36">
        <v>14</v>
      </c>
      <c r="Q45" s="36">
        <v>86889.660234950483</v>
      </c>
      <c r="R45" s="65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8361.4749223689305</v>
      </c>
      <c r="X45" s="71">
        <v>2</v>
      </c>
      <c r="Y45" s="42">
        <v>8361.4749223689305</v>
      </c>
    </row>
    <row r="46" spans="2:25" x14ac:dyDescent="0.35">
      <c r="B46" s="133"/>
      <c r="C46" s="33" t="s">
        <v>32</v>
      </c>
      <c r="D46" s="36">
        <v>74</v>
      </c>
      <c r="E46" s="36">
        <v>662298.49280930578</v>
      </c>
      <c r="F46" s="65">
        <v>0</v>
      </c>
      <c r="G46" s="35">
        <v>0</v>
      </c>
      <c r="H46" s="36">
        <v>1</v>
      </c>
      <c r="I46" s="36">
        <v>52259.218264805822</v>
      </c>
      <c r="J46" s="65">
        <v>5</v>
      </c>
      <c r="K46" s="36">
        <v>48461.7150708966</v>
      </c>
      <c r="L46" s="36">
        <v>2</v>
      </c>
      <c r="M46" s="36">
        <v>13064.804566201456</v>
      </c>
      <c r="N46" s="71">
        <v>7</v>
      </c>
      <c r="O46" s="42">
        <v>61526.519637098056</v>
      </c>
      <c r="P46" s="36">
        <v>54</v>
      </c>
      <c r="Q46" s="36">
        <v>456013.93857869558</v>
      </c>
      <c r="R46" s="65">
        <v>2</v>
      </c>
      <c r="S46" s="36">
        <v>20903.687305922329</v>
      </c>
      <c r="T46" s="36">
        <v>0</v>
      </c>
      <c r="U46" s="36">
        <v>0</v>
      </c>
      <c r="V46" s="36">
        <v>10</v>
      </c>
      <c r="W46" s="36">
        <v>71595.129022783978</v>
      </c>
      <c r="X46" s="71">
        <v>12</v>
      </c>
      <c r="Y46" s="42">
        <v>92498.816328706307</v>
      </c>
    </row>
    <row r="47" spans="2:25" x14ac:dyDescent="0.35">
      <c r="B47" s="134"/>
      <c r="C47" s="17" t="s">
        <v>33</v>
      </c>
      <c r="D47" s="41">
        <v>16</v>
      </c>
      <c r="E47" s="41">
        <v>351256.74710057146</v>
      </c>
      <c r="F47" s="69">
        <v>0</v>
      </c>
      <c r="G47" s="40">
        <v>0</v>
      </c>
      <c r="H47" s="41">
        <v>1</v>
      </c>
      <c r="I47" s="41">
        <v>13935.791537281551</v>
      </c>
      <c r="J47" s="69">
        <v>2</v>
      </c>
      <c r="K47" s="41">
        <v>69051.84706723009</v>
      </c>
      <c r="L47" s="41">
        <v>0</v>
      </c>
      <c r="M47" s="41">
        <v>0</v>
      </c>
      <c r="N47" s="70">
        <v>2</v>
      </c>
      <c r="O47" s="44">
        <v>69051.84706723009</v>
      </c>
      <c r="P47" s="41">
        <v>9</v>
      </c>
      <c r="Q47" s="41">
        <v>118604.76945497468</v>
      </c>
      <c r="R47" s="69">
        <v>1</v>
      </c>
      <c r="S47" s="41">
        <v>9058.2644992330097</v>
      </c>
      <c r="T47" s="41">
        <v>0</v>
      </c>
      <c r="U47" s="41">
        <v>0</v>
      </c>
      <c r="V47" s="41">
        <v>3</v>
      </c>
      <c r="W47" s="41">
        <v>140606.07454185214</v>
      </c>
      <c r="X47" s="70">
        <v>4</v>
      </c>
      <c r="Y47" s="44">
        <v>149664.33904108516</v>
      </c>
    </row>
    <row r="48" spans="2:25" x14ac:dyDescent="0.35">
      <c r="B48" s="131" t="s">
        <v>0</v>
      </c>
      <c r="C48" s="6" t="s">
        <v>31</v>
      </c>
      <c r="D48" s="36">
        <v>261</v>
      </c>
      <c r="E48" s="36">
        <v>93682.57841408602</v>
      </c>
      <c r="F48" s="65">
        <v>10</v>
      </c>
      <c r="G48" s="35">
        <v>3637.241591230485</v>
      </c>
      <c r="H48" s="36">
        <v>2</v>
      </c>
      <c r="I48" s="36">
        <v>783.88827397208729</v>
      </c>
      <c r="J48" s="65">
        <v>6</v>
      </c>
      <c r="K48" s="37">
        <v>2341.2129782633006</v>
      </c>
      <c r="L48" s="37">
        <v>19</v>
      </c>
      <c r="M48" s="37">
        <v>16259.584776123251</v>
      </c>
      <c r="N48" s="66">
        <v>25</v>
      </c>
      <c r="O48" s="42">
        <v>18600.797754386553</v>
      </c>
      <c r="P48" s="36">
        <v>207</v>
      </c>
      <c r="Q48" s="36">
        <v>54749.460806805684</v>
      </c>
      <c r="R48" s="65">
        <v>0</v>
      </c>
      <c r="S48" s="37">
        <v>0</v>
      </c>
      <c r="T48" s="37">
        <v>9</v>
      </c>
      <c r="U48" s="37">
        <v>12061.427575517184</v>
      </c>
      <c r="V48" s="37">
        <v>8</v>
      </c>
      <c r="W48" s="37">
        <v>3849.7624121740287</v>
      </c>
      <c r="X48" s="66">
        <v>17</v>
      </c>
      <c r="Y48" s="42">
        <v>15911.189987691212</v>
      </c>
    </row>
    <row r="49" spans="2:25" x14ac:dyDescent="0.35">
      <c r="B49" s="131"/>
      <c r="C49" s="6" t="s">
        <v>1</v>
      </c>
      <c r="D49" s="36">
        <v>11</v>
      </c>
      <c r="E49" s="36">
        <v>36840.459679051753</v>
      </c>
      <c r="F49" s="65">
        <v>0</v>
      </c>
      <c r="G49" s="35">
        <v>0</v>
      </c>
      <c r="H49" s="36">
        <v>0</v>
      </c>
      <c r="I49" s="36">
        <v>0</v>
      </c>
      <c r="J49" s="65">
        <v>1</v>
      </c>
      <c r="K49" s="37">
        <v>1045.1843652961163</v>
      </c>
      <c r="L49" s="37">
        <v>4</v>
      </c>
      <c r="M49" s="37">
        <v>12890.607171985435</v>
      </c>
      <c r="N49" s="66">
        <v>5</v>
      </c>
      <c r="O49" s="42">
        <v>13935.791537281551</v>
      </c>
      <c r="P49" s="36">
        <v>3</v>
      </c>
      <c r="Q49" s="36">
        <v>8272.0870276245714</v>
      </c>
      <c r="R49" s="65">
        <v>0</v>
      </c>
      <c r="S49" s="37">
        <v>0</v>
      </c>
      <c r="T49" s="37">
        <v>3</v>
      </c>
      <c r="U49" s="37">
        <v>14632.581114145631</v>
      </c>
      <c r="V49" s="37">
        <v>0</v>
      </c>
      <c r="W49" s="37">
        <v>0</v>
      </c>
      <c r="X49" s="66">
        <v>3</v>
      </c>
      <c r="Y49" s="42">
        <v>14632.581114145631</v>
      </c>
    </row>
    <row r="50" spans="2:25" x14ac:dyDescent="0.35">
      <c r="B50" s="63"/>
      <c r="C50" s="33" t="s">
        <v>32</v>
      </c>
      <c r="D50" s="36">
        <v>0</v>
      </c>
      <c r="E50" s="36">
        <v>0</v>
      </c>
      <c r="F50" s="65">
        <v>0</v>
      </c>
      <c r="G50" s="35">
        <v>0</v>
      </c>
      <c r="H50" s="36">
        <v>0</v>
      </c>
      <c r="I50" s="36">
        <v>0</v>
      </c>
      <c r="J50" s="65">
        <v>0</v>
      </c>
      <c r="K50" s="37">
        <v>0</v>
      </c>
      <c r="L50" s="37">
        <v>0</v>
      </c>
      <c r="M50" s="37">
        <v>0</v>
      </c>
      <c r="N50" s="66">
        <v>0</v>
      </c>
      <c r="O50" s="42">
        <v>0</v>
      </c>
      <c r="P50" s="36">
        <v>0</v>
      </c>
      <c r="Q50" s="36">
        <v>0</v>
      </c>
      <c r="R50" s="65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66">
        <v>0</v>
      </c>
      <c r="Y50" s="42">
        <v>0</v>
      </c>
    </row>
    <row r="51" spans="2:25" x14ac:dyDescent="0.35">
      <c r="B51" s="64"/>
      <c r="C51" s="17" t="s">
        <v>33</v>
      </c>
      <c r="D51" s="41">
        <v>0</v>
      </c>
      <c r="E51" s="41">
        <v>0</v>
      </c>
      <c r="F51" s="69">
        <v>0</v>
      </c>
      <c r="G51" s="40">
        <v>0</v>
      </c>
      <c r="H51" s="41">
        <v>0</v>
      </c>
      <c r="I51" s="41">
        <v>0</v>
      </c>
      <c r="J51" s="69">
        <v>0</v>
      </c>
      <c r="K51" s="41">
        <v>0</v>
      </c>
      <c r="L51" s="41">
        <v>0</v>
      </c>
      <c r="M51" s="41">
        <v>0</v>
      </c>
      <c r="N51" s="70">
        <v>0</v>
      </c>
      <c r="O51" s="44">
        <v>0</v>
      </c>
      <c r="P51" s="41">
        <v>0</v>
      </c>
      <c r="Q51" s="41">
        <v>0</v>
      </c>
      <c r="R51" s="69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70">
        <v>0</v>
      </c>
      <c r="Y51" s="44">
        <v>0</v>
      </c>
    </row>
    <row r="52" spans="2:25" x14ac:dyDescent="0.35">
      <c r="C52" s="7" t="s">
        <v>4</v>
      </c>
      <c r="D52" s="72">
        <v>386418</v>
      </c>
      <c r="E52" s="72">
        <v>474519414.53844482</v>
      </c>
      <c r="F52" s="73">
        <v>1499</v>
      </c>
      <c r="G52" s="74">
        <v>6400254.2932863981</v>
      </c>
      <c r="H52" s="72">
        <v>36017</v>
      </c>
      <c r="I52" s="72">
        <v>34890577.555014148</v>
      </c>
      <c r="J52" s="73">
        <v>35838</v>
      </c>
      <c r="K52" s="75">
        <v>52825662.68346905</v>
      </c>
      <c r="L52" s="75">
        <v>8989</v>
      </c>
      <c r="M52" s="75">
        <v>9886064.5199973378</v>
      </c>
      <c r="N52" s="76">
        <v>44827</v>
      </c>
      <c r="O52" s="77">
        <v>62711727.203466401</v>
      </c>
      <c r="P52" s="72">
        <v>240752</v>
      </c>
      <c r="Q52" s="72">
        <v>297268339.2235744</v>
      </c>
      <c r="R52" s="73">
        <v>689</v>
      </c>
      <c r="S52" s="75">
        <v>1619422.9035082308</v>
      </c>
      <c r="T52" s="75">
        <v>32503</v>
      </c>
      <c r="U52" s="75">
        <v>22927819.423497207</v>
      </c>
      <c r="V52" s="75">
        <v>30131</v>
      </c>
      <c r="W52" s="75">
        <v>48701273.936098121</v>
      </c>
      <c r="X52" s="76">
        <v>63323</v>
      </c>
      <c r="Y52" s="77">
        <v>73248516.263103575</v>
      </c>
    </row>
    <row r="53" spans="2:25" s="15" customFormat="1" x14ac:dyDescent="0.35">
      <c r="C53" s="24" t="s">
        <v>49</v>
      </c>
      <c r="D53" s="78"/>
      <c r="E53" s="79">
        <v>17284.03336445268</v>
      </c>
      <c r="F53" s="80"/>
      <c r="G53" s="81">
        <v>233.12472652724551</v>
      </c>
      <c r="H53" s="78"/>
      <c r="I53" s="79">
        <v>1270.864559150783</v>
      </c>
      <c r="J53" s="80"/>
      <c r="K53" s="79">
        <v>1924.137323671988</v>
      </c>
      <c r="L53" s="82"/>
      <c r="M53" s="79">
        <v>360.09289350777902</v>
      </c>
      <c r="N53" s="82"/>
      <c r="O53" s="81">
        <v>2284.2302171797678</v>
      </c>
      <c r="P53" s="78"/>
      <c r="Q53" s="79">
        <v>10827.7885707444</v>
      </c>
      <c r="R53" s="80"/>
      <c r="S53" s="79">
        <v>58.986331513159556</v>
      </c>
      <c r="T53" s="82"/>
      <c r="U53" s="79">
        <v>835.12957267582044</v>
      </c>
      <c r="V53" s="82"/>
      <c r="W53" s="79">
        <v>1773.9093866615062</v>
      </c>
      <c r="X53" s="82"/>
      <c r="Y53" s="81">
        <v>2668.0252908504863</v>
      </c>
    </row>
    <row r="55" spans="2:25" x14ac:dyDescent="0.35">
      <c r="B55" s="6" t="s">
        <v>29</v>
      </c>
    </row>
    <row r="57" spans="2:25" x14ac:dyDescent="0.35">
      <c r="B57" s="6" t="s">
        <v>34</v>
      </c>
    </row>
    <row r="58" spans="2:25" x14ac:dyDescent="0.35">
      <c r="B58" s="6" t="s">
        <v>54</v>
      </c>
    </row>
    <row r="59" spans="2:25" x14ac:dyDescent="0.35">
      <c r="B59" s="6" t="s">
        <v>51</v>
      </c>
    </row>
    <row r="60" spans="2:25" x14ac:dyDescent="0.35">
      <c r="B60" s="6" t="s">
        <v>52</v>
      </c>
    </row>
    <row r="61" spans="2:25" x14ac:dyDescent="0.35">
      <c r="B61" s="6" t="s">
        <v>53</v>
      </c>
    </row>
    <row r="62" spans="2:25" ht="15" customHeight="1" x14ac:dyDescent="0.35">
      <c r="B62" s="126" t="s">
        <v>86</v>
      </c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2:25" ht="15" customHeight="1" x14ac:dyDescent="0.35"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2:25" x14ac:dyDescent="0.35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</row>
    <row r="65" spans="2:22" x14ac:dyDescent="0.35">
      <c r="B65" s="127" t="s">
        <v>35</v>
      </c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</row>
    <row r="66" spans="2:22" x14ac:dyDescent="0.35">
      <c r="B66" s="128" t="s">
        <v>36</v>
      </c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</row>
    <row r="67" spans="2:22" x14ac:dyDescent="0.35">
      <c r="B67" s="129" t="s">
        <v>37</v>
      </c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2:22" x14ac:dyDescent="0.35"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2:22" x14ac:dyDescent="0.35"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</row>
    <row r="70" spans="2:22" x14ac:dyDescent="0.35">
      <c r="B70" s="129" t="s">
        <v>38</v>
      </c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2:22" x14ac:dyDescent="0.35"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2:22" x14ac:dyDescent="0.35">
      <c r="B72" s="125" t="s">
        <v>39</v>
      </c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</row>
    <row r="73" spans="2:22" x14ac:dyDescent="0.35">
      <c r="B73" s="130" t="s">
        <v>40</v>
      </c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</row>
    <row r="74" spans="2:22" x14ac:dyDescent="0.35"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</row>
    <row r="75" spans="2:22" x14ac:dyDescent="0.35">
      <c r="B75" s="125" t="s">
        <v>41</v>
      </c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</row>
    <row r="76" spans="2:22" x14ac:dyDescent="0.35">
      <c r="B76" s="125" t="s">
        <v>42</v>
      </c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</row>
    <row r="77" spans="2:22" x14ac:dyDescent="0.35">
      <c r="B77" s="125" t="s">
        <v>43</v>
      </c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</row>
    <row r="78" spans="2:22" x14ac:dyDescent="0.35">
      <c r="B78" s="125" t="s">
        <v>44</v>
      </c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</row>
    <row r="80" spans="2:22" x14ac:dyDescent="0.3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83"/>
      <c r="O80" s="83"/>
      <c r="P80" s="17"/>
      <c r="Q80" s="17"/>
      <c r="R80" s="17"/>
      <c r="S80" s="17"/>
      <c r="T80" s="17"/>
      <c r="U80" s="17"/>
      <c r="V80" s="17"/>
    </row>
    <row r="81" spans="2:2" x14ac:dyDescent="0.35">
      <c r="B81" s="33" t="s">
        <v>45</v>
      </c>
    </row>
    <row r="82" spans="2:2" x14ac:dyDescent="0.35">
      <c r="B82" s="23" t="str">
        <f>Indice!B15</f>
        <v>Información al: 25/9/2020</v>
      </c>
    </row>
    <row r="83" spans="2:2" x14ac:dyDescent="0.35">
      <c r="B83" s="6" t="s">
        <v>29</v>
      </c>
    </row>
    <row r="85" spans="2:2" x14ac:dyDescent="0.35">
      <c r="B85" s="6" t="str">
        <f>+Indice!B16</f>
        <v>Actualización: 29/9/2020</v>
      </c>
    </row>
  </sheetData>
  <mergeCells count="38"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  <mergeCell ref="B28:B31"/>
    <mergeCell ref="B32:B35"/>
    <mergeCell ref="B36:B39"/>
    <mergeCell ref="B40:B43"/>
    <mergeCell ref="B48:B49"/>
    <mergeCell ref="B44:B47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Representante del Personal y AFUSBIF en Bienestar</cp:lastModifiedBy>
  <dcterms:created xsi:type="dcterms:W3CDTF">2020-05-27T13:45:00Z</dcterms:created>
  <dcterms:modified xsi:type="dcterms:W3CDTF">2020-09-29T19:27:54Z</dcterms:modified>
</cp:coreProperties>
</file>