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castell\Documents\VCASTELL\viviana castellon\vcastell\Vivi_compartido\Sitio Web SVS\Comunicaciones_2019\Reemplazo Felipe\30_09_2020\"/>
    </mc:Choice>
  </mc:AlternateContent>
  <bookViews>
    <workbookView xWindow="0" yWindow="0" windowWidth="20490" windowHeight="7050" activeTab="1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6" l="1"/>
  <c r="D34" i="6"/>
  <c r="C34" i="6"/>
  <c r="D21" i="6"/>
  <c r="C21" i="6"/>
  <c r="D33" i="6"/>
  <c r="D20" i="6"/>
  <c r="C20" i="6"/>
  <c r="C39" i="6" l="1"/>
  <c r="D39" i="6"/>
  <c r="C40" i="6"/>
  <c r="D40" i="6"/>
  <c r="C41" i="6"/>
  <c r="D41" i="6"/>
  <c r="C42" i="6"/>
  <c r="D42" i="6"/>
  <c r="D38" i="6"/>
  <c r="C38" i="6"/>
  <c r="E30" i="6"/>
  <c r="E39" i="6" s="1"/>
  <c r="E31" i="6"/>
  <c r="E40" i="6" s="1"/>
  <c r="E32" i="6"/>
  <c r="E41" i="6" s="1"/>
  <c r="E33" i="6"/>
  <c r="E42" i="6" s="1"/>
  <c r="E29" i="6"/>
  <c r="E38" i="6" s="1"/>
  <c r="E10" i="6"/>
  <c r="E11" i="6"/>
  <c r="E12" i="6"/>
  <c r="E13" i="6"/>
  <c r="E14" i="6"/>
  <c r="E15" i="6"/>
  <c r="E16" i="6"/>
  <c r="E17" i="6"/>
  <c r="E18" i="6"/>
  <c r="E19" i="6"/>
  <c r="E20" i="6"/>
  <c r="E9" i="6"/>
  <c r="B82" i="4" l="1"/>
  <c r="B67" i="3"/>
  <c r="B51" i="6"/>
  <c r="B22" i="6"/>
  <c r="B85" i="4" l="1"/>
  <c r="B70" i="3"/>
  <c r="B53" i="6" l="1"/>
  <c r="B50" i="6"/>
</calcChain>
</file>

<file path=xl/sharedStrings.xml><?xml version="1.0" encoding="utf-8"?>
<sst xmlns="http://schemas.openxmlformats.org/spreadsheetml/2006/main" count="292" uniqueCount="93">
  <si>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</si>
  <si>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</si>
  <si>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</si>
  <si>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</si>
  <si>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</si>
  <si>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</si>
  <si>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</si>
  <si>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</si>
  <si>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</si>
  <si>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</si>
  <si>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</si>
  <si>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</si>
  <si>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</si>
  <si>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</si>
  <si>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</si>
  <si>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</si>
  <si>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</si>
  <si>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</si>
  <si>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</si>
  <si>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</si>
  <si>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</si>
  <si>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</si>
  <si>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</si>
  <si>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</si>
  <si>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</si>
  <si>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</si>
  <si>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</si>
  <si>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</si>
  <si>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</si>
  <si>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</si>
  <si>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</si>
  <si>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</si>
  <si>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</si>
  <si>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</si>
  <si>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</si>
  <si>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</si>
  <si>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</si>
  <si>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</si>
  <si>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</si>
  <si>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</si>
  <si>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</si>
  <si>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</si>
  <si>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</si>
  <si>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</si>
  <si>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</si>
  <si>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</si>
  <si>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</si>
  <si>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</si>
  <si>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</si>
  <si>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</si>
  <si>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</si>
  <si>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</si>
  <si>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</si>
  <si>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</si>
  <si>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</si>
  <si>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BALANCE DE ACTIVIDADES ASOCIADO AL PROGRAMA DE GARANTIAS FOGAPE COVID 19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</si>
  <si>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</si>
  <si>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</si>
  <si>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</si>
  <si>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</si>
  <si>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</si>
  <si>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</si>
  <si>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</si>
  <si>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>DERECHOS DE GARANTIA ASOCIADOS AL PROGRAMA FOGAPE COVID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</si>
  <si>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</si>
  <si>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</si>
  <si>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</si>
  <si>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</si>
  <si>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</si>
  <si>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</si>
  <si>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</si>
  <si>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</si>
  <si>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</si>
  <si>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</si>
  <si>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</si>
  <si>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</si>
  <si>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</si>
  <si>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</si>
  <si>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</si>
  <si>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</si>
  <si>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</si>
  <si>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</si>
  <si>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</si>
  <si>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</si>
  <si>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</si>
  <si>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</si>
  <si>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5) Segun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</si>
  <si>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SOLICITUDES Y CURSES DE CREDITO ASOCIADOS AL PROGRAMA FOGAPE COVID</t>
  </si>
  <si>
    <t>Fuente: Fogape</t>
  </si>
  <si>
    <t>SOLICITUDES Y CURSES DE CREDITO ASOCIADOS AL PROGRAMA FOGAPE COVID (*)</t>
  </si>
  <si>
    <t>Actualización: 22/9/2020</t>
  </si>
  <si>
    <t>Banco del Estado</t>
  </si>
  <si>
    <t>Información al: 17/9/2020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</si>
</sst>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2"/>
      <name val="Calibri"/>
      <family val="2"/>
    </font>
    <font>
      <b/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35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166" fontId="16" fillId="3" borderId="20" xfId="4" applyNumberFormat="1" applyFont="1" applyFill="1" applyBorder="1" applyAlignment="1">
      <alignment horizontal="left" vertical="top" wrapText="1"/>
    </xf>
    <xf numFmtId="166" fontId="0" fillId="2" borderId="20" xfId="4" applyNumberFormat="1" applyFont="1" applyFill="1" applyBorder="1"/>
    <xf numFmtId="166" fontId="17" fillId="2" borderId="20" xfId="4" applyNumberFormat="1" applyFont="1" applyFill="1" applyBorder="1"/>
    <xf numFmtId="166" fontId="0" fillId="2" borderId="0" xfId="4" applyNumberFormat="1" applyFont="1" applyFill="1"/>
    <xf numFmtId="0" fontId="18" fillId="0" borderId="0" xfId="0" applyFont="1"/>
    <xf numFmtId="9" fontId="8" fillId="2" borderId="20" xfId="2" applyFont="1" applyFill="1" applyBorder="1"/>
    <xf numFmtId="9" fontId="8" fillId="0" borderId="20" xfId="2" applyFont="1" applyBorder="1"/>
    <xf numFmtId="9" fontId="7" fillId="2" borderId="20" xfId="2" applyFont="1" applyFill="1" applyBorder="1"/>
    <xf numFmtId="166" fontId="8" fillId="0" borderId="20" xfId="4" applyNumberFormat="1" applyFont="1" applyBorder="1"/>
    <xf numFmtId="166" fontId="19" fillId="2" borderId="20" xfId="4" applyNumberFormat="1" applyFont="1" applyFill="1" applyBorder="1"/>
    <xf numFmtId="166" fontId="8" fillId="2" borderId="20" xfId="4" applyNumberFormat="1" applyFont="1" applyFill="1" applyBorder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3" fontId="2" fillId="2" borderId="0" xfId="0" applyNumberFormat="1" applyFont="1" applyFill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3" xfId="0" applyNumberFormat="1" applyFont="1" applyFill="1" applyBorder="1"/>
    <xf numFmtId="3" fontId="13" fillId="2" borderId="0" xfId="0" applyNumberFormat="1" applyFont="1" applyFill="1"/>
    <xf numFmtId="3" fontId="13" fillId="2" borderId="0" xfId="1" applyNumberFormat="1" applyFont="1" applyFill="1"/>
    <xf numFmtId="3" fontId="13" fillId="2" borderId="2" xfId="0" applyNumberFormat="1" applyFont="1" applyFill="1" applyBorder="1"/>
    <xf numFmtId="3" fontId="13" fillId="2" borderId="3" xfId="1" applyNumberFormat="1" applyFont="1" applyFill="1" applyBorder="1"/>
    <xf numFmtId="3" fontId="13" fillId="2" borderId="0" xfId="0" applyNumberFormat="1" applyFont="1" applyFill="1" applyBorder="1"/>
    <xf numFmtId="0" fontId="9" fillId="2" borderId="11" xfId="0" applyFont="1" applyFill="1" applyBorder="1"/>
    <xf numFmtId="166" fontId="16" fillId="3" borderId="20" xfId="4" applyNumberFormat="1" applyFont="1" applyFill="1" applyBorder="1" applyAlignment="1">
      <alignment horizontal="center" vertical="center" wrapText="1"/>
    </xf>
    <xf numFmtId="0" fontId="20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3" applyFont="1"/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66" fontId="0" fillId="2" borderId="0" xfId="4" applyNumberFormat="1" applyFont="1" applyFill="1" applyAlignment="1">
      <alignment horizontal="left"/>
    </xf>
    <xf numFmtId="0" fontId="0" fillId="0" borderId="0" xfId="0" applyAlignment="1">
      <alignment horizontal="left"/>
    </xf>
    <xf numFmtId="49" fontId="0" fillId="2" borderId="0" xfId="4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49" fontId="0" fillId="2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0" fontId="0" fillId="2" borderId="0" xfId="0" applyFill="1" applyAlignment="1">
      <alignment horizontal="left" vertical="top" wrapText="1"/>
    </xf>
    <xf numFmtId="9" fontId="21" fillId="2" borderId="20" xfId="2" applyFont="1" applyFill="1" applyBorder="1"/>
    <xf numFmtId="9" fontId="21" fillId="0" borderId="20" xfId="2" applyFont="1" applyBorder="1"/>
    <xf numFmtId="166" fontId="6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5">
    <cellStyle name="Hipervínculo" xfId="3" builtinId="8"/>
    <cellStyle name="Millares [0]" xfId="1" builtinId="6"/>
    <cellStyle name="Millares 2" xfId="4"/>
    <cellStyle name="Normal" xfId="0" builtinId="0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377190</xdr:colOff>
      <xdr:row>42</xdr:row>
      <xdr:rowOff>85725</xdr:rowOff>
    </xdr:from>
    <xdr:ext cx="6043781" cy="95346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377190" y="8759078"/>
          <a:ext cx="6043781" cy="9534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17/9/2020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M30"/>
  <sheetViews>
    <sheetView showGridLines="0" zoomScale="85" zoomScaleNormal="85" workbookViewId="0">
      <selection activeCell="B1" sqref="B1"/>
    </sheetView>
  </sheetViews>
  <sheetFormatPr baseColWidth="10" defaultColWidth="11.42578125" defaultRowHeight="15" x14ac:dyDescent="0.25"/>
  <cols>
    <col min="1" max="1" width="5.7109375" style="87" customWidth="1"/>
    <col min="2" max="2" width="13.42578125" style="88" customWidth="1"/>
    <col min="3" max="3" width="73" style="88" customWidth="1"/>
    <col min="4" max="16384" width="11.42578125" style="88"/>
  </cols>
  <sheetData>
    <row r="2" spans="2:13" ht="15.75" x14ac:dyDescent="0.25">
      <c r="B2" s="45" t="s">
        <v>55</v>
      </c>
    </row>
    <row r="4" spans="2:13" x14ac:dyDescent="0.25">
      <c r="B4" s="13" t="s">
        <v>63</v>
      </c>
      <c r="C4" s="46"/>
      <c r="D4" s="46"/>
    </row>
    <row r="6" spans="2:13" x14ac:dyDescent="0.25">
      <c r="B6" s="89" t="s">
        <v>56</v>
      </c>
      <c r="C6" s="87" t="s">
        <v>57</v>
      </c>
    </row>
    <row r="7" spans="2:13" x14ac:dyDescent="0.25">
      <c r="B7" s="89" t="s">
        <v>58</v>
      </c>
      <c r="C7" s="87" t="s">
        <v>59</v>
      </c>
    </row>
    <row r="9" spans="2:13" x14ac:dyDescent="0.25">
      <c r="B9" s="86" t="s">
        <v>87</v>
      </c>
      <c r="C9" s="47"/>
      <c r="D9" s="47"/>
    </row>
    <row r="10" spans="2:13" x14ac:dyDescent="0.25">
      <c r="B10" s="85"/>
      <c r="C10" s="47"/>
      <c r="D10" s="47"/>
    </row>
    <row r="11" spans="2:13" x14ac:dyDescent="0.25">
      <c r="B11" s="89" t="s">
        <v>50</v>
      </c>
      <c r="C11" s="102" t="s">
        <v>60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</row>
    <row r="12" spans="2:13" x14ac:dyDescent="0.25">
      <c r="B12" s="89" t="s">
        <v>3</v>
      </c>
      <c r="C12" s="102" t="s">
        <v>61</v>
      </c>
      <c r="D12" s="102"/>
      <c r="E12" s="102"/>
      <c r="F12" s="102"/>
      <c r="G12" s="102"/>
      <c r="H12" s="102"/>
      <c r="I12" s="102"/>
      <c r="J12" s="102"/>
      <c r="K12" s="102"/>
      <c r="L12" s="102"/>
      <c r="M12" s="102"/>
    </row>
    <row r="13" spans="2:13" x14ac:dyDescent="0.25">
      <c r="B13" s="89" t="s">
        <v>5</v>
      </c>
      <c r="C13" s="102" t="s">
        <v>62</v>
      </c>
      <c r="D13" s="102"/>
      <c r="E13" s="102"/>
      <c r="F13" s="102"/>
      <c r="G13" s="102"/>
      <c r="H13" s="102"/>
      <c r="I13" s="102"/>
      <c r="J13" s="102"/>
      <c r="K13" s="102"/>
      <c r="L13" s="102"/>
      <c r="M13" s="102"/>
    </row>
    <row r="14" spans="2:13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</row>
    <row r="15" spans="2:13" x14ac:dyDescent="0.25">
      <c r="B15" s="88" t="s">
        <v>92</v>
      </c>
    </row>
    <row r="16" spans="2:13" x14ac:dyDescent="0.25">
      <c r="B16" s="87" t="s">
        <v>90</v>
      </c>
    </row>
    <row r="30" spans="1:1" x14ac:dyDescent="0.25">
      <c r="A30" s="24"/>
    </row>
  </sheetData>
  <mergeCells count="3">
    <mergeCell ref="C11:M11"/>
    <mergeCell ref="C12:M12"/>
    <mergeCell ref="C13:M13"/>
  </mergeCells>
  <hyperlinks>
    <hyperlink ref="B6" location="'Derechos de Garantía'!B7" display="Tabla 1"/>
    <hyperlink ref="B7" location="'Derechos de Garantía'!B28" display="Tabla 2"/>
    <hyperlink ref="B11" location="'Solicitudes y Curses'!A1" display="Tabla 3"/>
    <hyperlink ref="B12" location="'Solicitudes y Curses'!B23" display="Tabla 4"/>
    <hyperlink ref="B13" location="Detalle!A1" display="Tabla 5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5"/>
  <sheetViews>
    <sheetView showGridLines="0" tabSelected="1" zoomScale="85" zoomScaleNormal="85" workbookViewId="0">
      <selection activeCell="B1" sqref="B1"/>
    </sheetView>
  </sheetViews>
  <sheetFormatPr baseColWidth="10" defaultRowHeight="15" x14ac:dyDescent="0.25"/>
  <cols>
    <col min="1" max="1" width="5.7109375" style="6" customWidth="1"/>
    <col min="2" max="2" width="42.42578125" bestFit="1" customWidth="1"/>
    <col min="3" max="4" width="18.28515625" customWidth="1"/>
    <col min="6" max="6" width="5.42578125" customWidth="1"/>
  </cols>
  <sheetData>
    <row r="2" spans="2:5" x14ac:dyDescent="0.25">
      <c r="B2" s="48" t="s">
        <v>63</v>
      </c>
    </row>
    <row r="4" spans="2:5" x14ac:dyDescent="0.25">
      <c r="B4" s="48" t="s">
        <v>64</v>
      </c>
    </row>
    <row r="5" spans="2:5" x14ac:dyDescent="0.25">
      <c r="B5" s="49" t="s">
        <v>57</v>
      </c>
      <c r="C5" s="50"/>
      <c r="D5" s="50"/>
      <c r="E5" s="50"/>
    </row>
    <row r="6" spans="2:5" x14ac:dyDescent="0.25">
      <c r="B6" s="50" t="s">
        <v>65</v>
      </c>
      <c r="C6" s="50"/>
      <c r="D6" s="50"/>
      <c r="E6" s="50"/>
    </row>
    <row r="8" spans="2:5" ht="31.5" x14ac:dyDescent="0.25">
      <c r="B8" s="51" t="s">
        <v>2</v>
      </c>
      <c r="C8" s="84" t="s">
        <v>66</v>
      </c>
      <c r="D8" s="84" t="s">
        <v>67</v>
      </c>
      <c r="E8" s="84" t="s">
        <v>68</v>
      </c>
    </row>
    <row r="9" spans="2:5" x14ac:dyDescent="0.25">
      <c r="B9" s="52" t="s">
        <v>69</v>
      </c>
      <c r="C9" s="61">
        <v>49500000</v>
      </c>
      <c r="D9" s="61">
        <v>48039758.679799989</v>
      </c>
      <c r="E9" s="56">
        <f>D9/C9</f>
        <v>0.97050017534949473</v>
      </c>
    </row>
    <row r="10" spans="2:5" x14ac:dyDescent="0.25">
      <c r="B10" s="52" t="s">
        <v>70</v>
      </c>
      <c r="C10" s="61">
        <v>1670721.50134</v>
      </c>
      <c r="D10" s="61">
        <v>1112495.8218999999</v>
      </c>
      <c r="E10" s="56">
        <f t="shared" ref="E10:E20" si="0">D10/C10</f>
        <v>0.66587747928528129</v>
      </c>
    </row>
    <row r="11" spans="2:5" x14ac:dyDescent="0.25">
      <c r="B11" s="52" t="s">
        <v>71</v>
      </c>
      <c r="C11" s="61">
        <v>40100000</v>
      </c>
      <c r="D11" s="61">
        <v>37846013.369600005</v>
      </c>
      <c r="E11" s="56">
        <f t="shared" si="0"/>
        <v>0.94379085709725696</v>
      </c>
    </row>
    <row r="12" spans="2:5" x14ac:dyDescent="0.25">
      <c r="B12" s="52" t="s">
        <v>72</v>
      </c>
      <c r="C12" s="61">
        <v>16273000</v>
      </c>
      <c r="D12" s="61">
        <v>15385693.3309</v>
      </c>
      <c r="E12" s="56">
        <f t="shared" si="0"/>
        <v>0.9454736883733792</v>
      </c>
    </row>
    <row r="13" spans="2:5" x14ac:dyDescent="0.25">
      <c r="B13" s="52" t="s">
        <v>73</v>
      </c>
      <c r="C13" s="61">
        <v>49800000</v>
      </c>
      <c r="D13" s="61">
        <v>48036283.657199994</v>
      </c>
      <c r="E13" s="56">
        <f t="shared" si="0"/>
        <v>0.96458400918072273</v>
      </c>
    </row>
    <row r="14" spans="2:5" x14ac:dyDescent="0.25">
      <c r="B14" s="52" t="s">
        <v>74</v>
      </c>
      <c r="C14" s="61">
        <v>20776100.035999998</v>
      </c>
      <c r="D14" s="61">
        <v>19674592.224299997</v>
      </c>
      <c r="E14" s="56">
        <f t="shared" si="0"/>
        <v>0.94698197400901263</v>
      </c>
    </row>
    <row r="15" spans="2:5" x14ac:dyDescent="0.25">
      <c r="B15" s="52" t="s">
        <v>75</v>
      </c>
      <c r="C15" s="61">
        <v>1828000</v>
      </c>
      <c r="D15" s="61">
        <v>1464381.5309000001</v>
      </c>
      <c r="E15" s="56">
        <f t="shared" si="0"/>
        <v>0.80108398845733053</v>
      </c>
    </row>
    <row r="16" spans="2:5" x14ac:dyDescent="0.25">
      <c r="B16" s="52" t="s">
        <v>76</v>
      </c>
      <c r="C16" s="61">
        <v>53322500.100000001</v>
      </c>
      <c r="D16" s="61">
        <v>51408538.888100006</v>
      </c>
      <c r="E16" s="56">
        <f t="shared" si="0"/>
        <v>0.96410593636250008</v>
      </c>
    </row>
    <row r="17" spans="1:7" x14ac:dyDescent="0.25">
      <c r="B17" s="52" t="s">
        <v>77</v>
      </c>
      <c r="C17" s="61">
        <v>1646000</v>
      </c>
      <c r="D17" s="61">
        <v>1285473.5952000001</v>
      </c>
      <c r="E17" s="56">
        <f t="shared" si="0"/>
        <v>0.78096816233292832</v>
      </c>
    </row>
    <row r="18" spans="1:7" x14ac:dyDescent="0.25">
      <c r="B18" s="52" t="s">
        <v>78</v>
      </c>
      <c r="C18" s="61">
        <v>856933.33600000001</v>
      </c>
      <c r="D18" s="61">
        <v>637776.48779999989</v>
      </c>
      <c r="E18" s="56">
        <f t="shared" si="0"/>
        <v>0.74425449566125867</v>
      </c>
    </row>
    <row r="19" spans="1:7" x14ac:dyDescent="0.25">
      <c r="B19" s="52" t="s">
        <v>0</v>
      </c>
      <c r="C19" s="61">
        <v>73537.360000000015</v>
      </c>
      <c r="D19" s="61">
        <v>53022.479199999994</v>
      </c>
      <c r="E19" s="56">
        <f t="shared" si="0"/>
        <v>0.72102777690142783</v>
      </c>
    </row>
    <row r="20" spans="1:7" ht="15.75" x14ac:dyDescent="0.25">
      <c r="B20" s="53" t="s">
        <v>4</v>
      </c>
      <c r="C20" s="60">
        <f>SUM(C9:C19)</f>
        <v>235846792.33333999</v>
      </c>
      <c r="D20" s="60">
        <f>SUM(D9:D19)</f>
        <v>224944030.06489998</v>
      </c>
      <c r="E20" s="99">
        <f t="shared" si="0"/>
        <v>0.95377184416809746</v>
      </c>
    </row>
    <row r="21" spans="1:7" s="93" customFormat="1" x14ac:dyDescent="0.25">
      <c r="A21" s="91"/>
      <c r="B21" s="92" t="s">
        <v>88</v>
      </c>
      <c r="C21" s="101">
        <f>SUM(C9:C19)-C20</f>
        <v>0</v>
      </c>
      <c r="D21" s="101">
        <f>SUM(D9:D19)-D20</f>
        <v>0</v>
      </c>
    </row>
    <row r="22" spans="1:7" s="93" customFormat="1" x14ac:dyDescent="0.25">
      <c r="A22" s="91"/>
      <c r="B22" s="92" t="str">
        <f>Indice!B15</f>
        <v>Información al: 17/9/2020</v>
      </c>
    </row>
    <row r="23" spans="1:7" x14ac:dyDescent="0.25">
      <c r="B23" s="54"/>
    </row>
    <row r="24" spans="1:7" x14ac:dyDescent="0.25">
      <c r="B24" s="48" t="s">
        <v>79</v>
      </c>
    </row>
    <row r="25" spans="1:7" x14ac:dyDescent="0.25">
      <c r="B25" s="49" t="s">
        <v>59</v>
      </c>
      <c r="C25" s="50"/>
      <c r="D25" s="50"/>
      <c r="E25" s="50"/>
    </row>
    <row r="26" spans="1:7" x14ac:dyDescent="0.25">
      <c r="B26" s="50" t="s">
        <v>65</v>
      </c>
      <c r="C26" s="50"/>
      <c r="D26" s="50"/>
      <c r="E26" s="50"/>
    </row>
    <row r="28" spans="1:7" ht="31.5" x14ac:dyDescent="0.25">
      <c r="B28" s="51" t="s">
        <v>80</v>
      </c>
      <c r="C28" s="84" t="s">
        <v>66</v>
      </c>
      <c r="D28" s="84" t="s">
        <v>67</v>
      </c>
      <c r="E28" s="84" t="s">
        <v>68</v>
      </c>
    </row>
    <row r="29" spans="1:7" x14ac:dyDescent="0.25">
      <c r="B29" s="52" t="s">
        <v>81</v>
      </c>
      <c r="C29" s="59">
        <v>78790798.060499996</v>
      </c>
      <c r="D29" s="59">
        <v>76861504.321600005</v>
      </c>
      <c r="E29" s="56">
        <f t="shared" ref="E29:E33" si="1">D29/C29</f>
        <v>0.97551371751027871</v>
      </c>
    </row>
    <row r="30" spans="1:7" x14ac:dyDescent="0.25">
      <c r="B30" s="52" t="s">
        <v>1</v>
      </c>
      <c r="C30" s="59">
        <v>64024239.299500003</v>
      </c>
      <c r="D30" s="59">
        <v>61683128.344699994</v>
      </c>
      <c r="E30" s="56">
        <f t="shared" si="1"/>
        <v>0.96343399030719457</v>
      </c>
      <c r="G30" s="55"/>
    </row>
    <row r="31" spans="1:7" x14ac:dyDescent="0.25">
      <c r="B31" s="52" t="s">
        <v>82</v>
      </c>
      <c r="C31" s="59">
        <v>72675000</v>
      </c>
      <c r="D31" s="59">
        <v>70226367.458800033</v>
      </c>
      <c r="E31" s="56">
        <f t="shared" si="1"/>
        <v>0.96630708577640223</v>
      </c>
      <c r="G31" s="55"/>
    </row>
    <row r="32" spans="1:7" x14ac:dyDescent="0.25">
      <c r="B32" s="52" t="s">
        <v>83</v>
      </c>
      <c r="C32" s="59">
        <v>20356754.973340001</v>
      </c>
      <c r="D32" s="59">
        <v>16173029.9398</v>
      </c>
      <c r="E32" s="56">
        <f t="shared" si="1"/>
        <v>0.79447976659250596</v>
      </c>
      <c r="G32" s="55"/>
    </row>
    <row r="33" spans="1:5" ht="15.75" x14ac:dyDescent="0.25">
      <c r="B33" s="53" t="s">
        <v>4</v>
      </c>
      <c r="C33" s="60">
        <f>SUM(C29:C32)</f>
        <v>235846792.33334002</v>
      </c>
      <c r="D33" s="60">
        <f>SUM(D29:D32)</f>
        <v>224944030.06490001</v>
      </c>
      <c r="E33" s="99">
        <f t="shared" si="1"/>
        <v>0.95377184416809746</v>
      </c>
    </row>
    <row r="34" spans="1:5" x14ac:dyDescent="0.25">
      <c r="C34" s="101">
        <f>SUM(C29:C32)-C33</f>
        <v>0</v>
      </c>
      <c r="D34" s="101">
        <f>SUM(D29:D32)-D33</f>
        <v>0</v>
      </c>
    </row>
    <row r="35" spans="1:5" x14ac:dyDescent="0.25">
      <c r="B35" s="50" t="s">
        <v>84</v>
      </c>
      <c r="C35" s="50"/>
      <c r="D35" s="50"/>
      <c r="E35" s="50"/>
    </row>
    <row r="37" spans="1:5" ht="31.5" x14ac:dyDescent="0.25">
      <c r="B37" s="51" t="s">
        <v>80</v>
      </c>
      <c r="C37" s="84" t="s">
        <v>66</v>
      </c>
      <c r="D37" s="84" t="s">
        <v>67</v>
      </c>
      <c r="E37" s="84" t="s">
        <v>68</v>
      </c>
    </row>
    <row r="38" spans="1:5" x14ac:dyDescent="0.25">
      <c r="A38" s="24"/>
      <c r="B38" s="52" t="s">
        <v>81</v>
      </c>
      <c r="C38" s="56">
        <f>C29/C$33</f>
        <v>0.33407619107721015</v>
      </c>
      <c r="D38" s="56">
        <f>D29/D$33</f>
        <v>0.34169168347977141</v>
      </c>
      <c r="E38" s="57">
        <f>E29</f>
        <v>0.97551371751027871</v>
      </c>
    </row>
    <row r="39" spans="1:5" x14ac:dyDescent="0.25">
      <c r="B39" s="52" t="s">
        <v>1</v>
      </c>
      <c r="C39" s="56">
        <f t="shared" ref="C39:D39" si="2">C30/C$33</f>
        <v>0.27146538083507077</v>
      </c>
      <c r="D39" s="56">
        <f t="shared" si="2"/>
        <v>0.27421544962497296</v>
      </c>
      <c r="E39" s="57">
        <f t="shared" ref="E39:E42" si="3">E30</f>
        <v>0.96343399030719457</v>
      </c>
    </row>
    <row r="40" spans="1:5" x14ac:dyDescent="0.25">
      <c r="B40" s="52" t="s">
        <v>82</v>
      </c>
      <c r="C40" s="56">
        <f t="shared" ref="C40:D40" si="4">C31/C$33</f>
        <v>0.30814495834771816</v>
      </c>
      <c r="D40" s="56">
        <f t="shared" si="4"/>
        <v>0.31219484881878656</v>
      </c>
      <c r="E40" s="57">
        <f t="shared" si="3"/>
        <v>0.96630708577640223</v>
      </c>
    </row>
    <row r="41" spans="1:5" x14ac:dyDescent="0.25">
      <c r="B41" s="52" t="s">
        <v>83</v>
      </c>
      <c r="C41" s="56">
        <f t="shared" ref="C41:D41" si="5">C32/C$33</f>
        <v>8.6313469740000814E-2</v>
      </c>
      <c r="D41" s="56">
        <f t="shared" si="5"/>
        <v>7.1898018076469145E-2</v>
      </c>
      <c r="E41" s="57">
        <f t="shared" si="3"/>
        <v>0.79447976659250596</v>
      </c>
    </row>
    <row r="42" spans="1:5" ht="15.75" x14ac:dyDescent="0.25">
      <c r="B42" s="53" t="s">
        <v>85</v>
      </c>
      <c r="C42" s="58">
        <f t="shared" ref="C42:D42" si="6">C33/C$33</f>
        <v>1</v>
      </c>
      <c r="D42" s="58">
        <f t="shared" si="6"/>
        <v>1</v>
      </c>
      <c r="E42" s="100">
        <f t="shared" si="3"/>
        <v>0.95377184416809746</v>
      </c>
    </row>
    <row r="50" spans="2:2" x14ac:dyDescent="0.25">
      <c r="B50" s="94" t="str">
        <f>+B21</f>
        <v>Fuente: Fogape</v>
      </c>
    </row>
    <row r="51" spans="2:2" x14ac:dyDescent="0.25">
      <c r="B51" s="94" t="str">
        <f>Indice!B15</f>
        <v>Información al: 17/9/2020</v>
      </c>
    </row>
    <row r="52" spans="2:2" x14ac:dyDescent="0.25">
      <c r="B52" s="95"/>
    </row>
    <row r="53" spans="2:2" x14ac:dyDescent="0.25">
      <c r="B53" s="96" t="str">
        <f>+Indice!B16</f>
        <v>Actualización: 22/9/2020</v>
      </c>
    </row>
    <row r="54" spans="2:2" x14ac:dyDescent="0.25">
      <c r="B54" s="97"/>
    </row>
    <row r="55" spans="2:2" x14ac:dyDescent="0.25">
      <c r="B55" s="93"/>
    </row>
  </sheetData>
  <conditionalFormatting sqref="C21">
    <cfRule type="cellIs" dxfId="5" priority="6" operator="greaterThan">
      <formula>0</formula>
    </cfRule>
    <cfRule type="cellIs" dxfId="4" priority="5" operator="lessThan">
      <formula>0</formula>
    </cfRule>
  </conditionalFormatting>
  <conditionalFormatting sqref="D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34:D3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70"/>
  <sheetViews>
    <sheetView zoomScale="80" zoomScaleNormal="80" workbookViewId="0">
      <selection activeCell="B1" sqref="B1"/>
    </sheetView>
  </sheetViews>
  <sheetFormatPr baseColWidth="10" defaultColWidth="11.42578125" defaultRowHeight="15" x14ac:dyDescent="0.25"/>
  <cols>
    <col min="1" max="1" width="5.7109375" style="6" customWidth="1"/>
    <col min="2" max="2" width="28.7109375" style="6" customWidth="1"/>
    <col min="3" max="3" width="11.42578125" style="6"/>
    <col min="4" max="4" width="18.5703125" style="6" bestFit="1" customWidth="1"/>
    <col min="5" max="5" width="8.85546875" style="6" bestFit="1" customWidth="1"/>
    <col min="6" max="6" width="16.7109375" style="6" bestFit="1" customWidth="1"/>
    <col min="7" max="7" width="8.85546875" style="6" bestFit="1" customWidth="1"/>
    <col min="8" max="8" width="18.5703125" style="6" bestFit="1" customWidth="1"/>
    <col min="9" max="9" width="8.85546875" style="6" bestFit="1" customWidth="1"/>
    <col min="10" max="10" width="18.5703125" style="6" bestFit="1" customWidth="1"/>
    <col min="11" max="11" width="8.85546875" style="6" bestFit="1" customWidth="1"/>
    <col min="12" max="12" width="15.7109375" style="6" bestFit="1" customWidth="1"/>
    <col min="13" max="13" width="9.140625" style="15" bestFit="1" customWidth="1"/>
    <col min="14" max="14" width="19.28515625" style="15" bestFit="1" customWidth="1"/>
    <col min="15" max="15" width="9.5703125" style="6" bestFit="1" customWidth="1"/>
    <col min="16" max="16" width="18.5703125" style="6" bestFit="1" customWidth="1"/>
    <col min="17" max="17" width="8.85546875" style="6" bestFit="1" customWidth="1"/>
    <col min="18" max="18" width="16.7109375" style="6" bestFit="1" customWidth="1"/>
    <col min="19" max="19" width="8.85546875" style="6" bestFit="1" customWidth="1"/>
    <col min="20" max="20" width="16.7109375" style="6" bestFit="1" customWidth="1"/>
    <col min="21" max="21" width="8.85546875" style="6" bestFit="1" customWidth="1"/>
    <col min="22" max="22" width="16.7109375" style="6" bestFit="1" customWidth="1"/>
    <col min="23" max="23" width="9.140625" style="15" bestFit="1" customWidth="1"/>
    <col min="24" max="24" width="19.28515625" style="15" bestFit="1" customWidth="1"/>
    <col min="25" max="16384" width="11.42578125" style="6"/>
  </cols>
  <sheetData>
    <row r="2" spans="2:24" x14ac:dyDescent="0.25">
      <c r="B2" s="7" t="s">
        <v>89</v>
      </c>
    </row>
    <row r="3" spans="2:24" x14ac:dyDescent="0.25">
      <c r="B3" s="7"/>
    </row>
    <row r="4" spans="2:24" x14ac:dyDescent="0.25">
      <c r="B4" s="7" t="s">
        <v>50</v>
      </c>
    </row>
    <row r="5" spans="2:24" x14ac:dyDescent="0.25">
      <c r="B5" s="112" t="s">
        <v>46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2:24" x14ac:dyDescent="0.25">
      <c r="B6" s="113" t="s">
        <v>2</v>
      </c>
      <c r="C6" s="115" t="s">
        <v>6</v>
      </c>
      <c r="D6" s="115"/>
      <c r="E6" s="117" t="s">
        <v>7</v>
      </c>
      <c r="F6" s="123"/>
      <c r="G6" s="115" t="s">
        <v>8</v>
      </c>
      <c r="H6" s="115"/>
      <c r="I6" s="109" t="s">
        <v>9</v>
      </c>
      <c r="J6" s="110"/>
      <c r="K6" s="110"/>
      <c r="L6" s="110"/>
      <c r="M6" s="110"/>
      <c r="N6" s="111"/>
      <c r="O6" s="110" t="s">
        <v>10</v>
      </c>
      <c r="P6" s="111"/>
      <c r="Q6" s="109" t="s">
        <v>11</v>
      </c>
      <c r="R6" s="110"/>
      <c r="S6" s="110"/>
      <c r="T6" s="110"/>
      <c r="U6" s="110"/>
      <c r="V6" s="110"/>
      <c r="W6" s="110"/>
      <c r="X6" s="111"/>
    </row>
    <row r="7" spans="2:24" x14ac:dyDescent="0.25">
      <c r="B7" s="113"/>
      <c r="C7" s="116"/>
      <c r="D7" s="116"/>
      <c r="E7" s="117"/>
      <c r="F7" s="123"/>
      <c r="G7" s="116"/>
      <c r="H7" s="116"/>
      <c r="I7" s="124" t="s">
        <v>12</v>
      </c>
      <c r="J7" s="125"/>
      <c r="K7" s="125" t="s">
        <v>13</v>
      </c>
      <c r="L7" s="125"/>
      <c r="M7" s="126" t="s">
        <v>4</v>
      </c>
      <c r="N7" s="127"/>
      <c r="O7" s="125" t="s">
        <v>14</v>
      </c>
      <c r="P7" s="130"/>
      <c r="Q7" s="124" t="s">
        <v>15</v>
      </c>
      <c r="R7" s="125"/>
      <c r="S7" s="125" t="s">
        <v>16</v>
      </c>
      <c r="T7" s="125"/>
      <c r="U7" s="125" t="s">
        <v>17</v>
      </c>
      <c r="V7" s="125"/>
      <c r="W7" s="126" t="s">
        <v>4</v>
      </c>
      <c r="X7" s="127"/>
    </row>
    <row r="8" spans="2:24" x14ac:dyDescent="0.25">
      <c r="B8" s="113"/>
      <c r="C8" s="116"/>
      <c r="D8" s="116"/>
      <c r="E8" s="119"/>
      <c r="F8" s="120"/>
      <c r="G8" s="116"/>
      <c r="H8" s="116"/>
      <c r="I8" s="124"/>
      <c r="J8" s="125"/>
      <c r="K8" s="125"/>
      <c r="L8" s="125"/>
      <c r="M8" s="128"/>
      <c r="N8" s="129"/>
      <c r="O8" s="125"/>
      <c r="P8" s="130"/>
      <c r="Q8" s="124"/>
      <c r="R8" s="125"/>
      <c r="S8" s="125"/>
      <c r="T8" s="125"/>
      <c r="U8" s="125"/>
      <c r="V8" s="125"/>
      <c r="W8" s="128"/>
      <c r="X8" s="129"/>
    </row>
    <row r="9" spans="2:24" x14ac:dyDescent="0.25">
      <c r="B9" s="114"/>
      <c r="C9" s="18" t="s">
        <v>18</v>
      </c>
      <c r="D9" s="18" t="s">
        <v>19</v>
      </c>
      <c r="E9" s="19" t="s">
        <v>18</v>
      </c>
      <c r="F9" s="20" t="s">
        <v>19</v>
      </c>
      <c r="G9" s="18" t="s">
        <v>18</v>
      </c>
      <c r="H9" s="18" t="s">
        <v>19</v>
      </c>
      <c r="I9" s="19" t="s">
        <v>18</v>
      </c>
      <c r="J9" s="18" t="s">
        <v>19</v>
      </c>
      <c r="K9" s="18" t="s">
        <v>18</v>
      </c>
      <c r="L9" s="18" t="s">
        <v>19</v>
      </c>
      <c r="M9" s="21" t="s">
        <v>18</v>
      </c>
      <c r="N9" s="22" t="s">
        <v>19</v>
      </c>
      <c r="O9" s="18" t="s">
        <v>18</v>
      </c>
      <c r="P9" s="20" t="s">
        <v>19</v>
      </c>
      <c r="Q9" s="19" t="s">
        <v>18</v>
      </c>
      <c r="R9" s="18" t="s">
        <v>19</v>
      </c>
      <c r="S9" s="18" t="s">
        <v>18</v>
      </c>
      <c r="T9" s="18" t="s">
        <v>19</v>
      </c>
      <c r="U9" s="18" t="s">
        <v>18</v>
      </c>
      <c r="V9" s="18" t="s">
        <v>19</v>
      </c>
      <c r="W9" s="21" t="s">
        <v>18</v>
      </c>
      <c r="X9" s="22" t="s">
        <v>19</v>
      </c>
    </row>
    <row r="10" spans="2:24" x14ac:dyDescent="0.25">
      <c r="B10" s="1" t="s">
        <v>20</v>
      </c>
      <c r="C10" s="2">
        <v>39940</v>
      </c>
      <c r="D10" s="2">
        <v>77784663.054879278</v>
      </c>
      <c r="E10" s="3">
        <v>96</v>
      </c>
      <c r="F10" s="4">
        <v>112573.33398441588</v>
      </c>
      <c r="G10" s="2">
        <v>362</v>
      </c>
      <c r="H10" s="2">
        <v>3363878.256203305</v>
      </c>
      <c r="I10" s="3">
        <v>1647</v>
      </c>
      <c r="J10" s="28">
        <v>5653267.0159259439</v>
      </c>
      <c r="K10" s="28">
        <v>0</v>
      </c>
      <c r="L10" s="28">
        <v>0</v>
      </c>
      <c r="M10" s="29">
        <v>1647</v>
      </c>
      <c r="N10" s="5">
        <v>5653267.0159259439</v>
      </c>
      <c r="O10" s="28">
        <v>36484</v>
      </c>
      <c r="P10" s="4">
        <v>61731686.780524723</v>
      </c>
      <c r="Q10" s="3">
        <v>3</v>
      </c>
      <c r="R10" s="28">
        <v>19358.079120480499</v>
      </c>
      <c r="S10" s="28">
        <v>228</v>
      </c>
      <c r="T10" s="28">
        <v>1281215.1641774385</v>
      </c>
      <c r="U10" s="28">
        <v>1120</v>
      </c>
      <c r="V10" s="28">
        <v>5622684.4249429721</v>
      </c>
      <c r="W10" s="29">
        <v>1351</v>
      </c>
      <c r="X10" s="5">
        <v>6923257.6682408908</v>
      </c>
    </row>
    <row r="11" spans="2:24" x14ac:dyDescent="0.25">
      <c r="B11" s="1" t="s">
        <v>21</v>
      </c>
      <c r="C11" s="2">
        <v>415</v>
      </c>
      <c r="D11" s="2">
        <v>2545406.6766189281</v>
      </c>
      <c r="E11" s="3">
        <v>0</v>
      </c>
      <c r="F11" s="4">
        <v>0</v>
      </c>
      <c r="G11" s="2">
        <v>65</v>
      </c>
      <c r="H11" s="2">
        <v>505054.02822442813</v>
      </c>
      <c r="I11" s="3">
        <v>12</v>
      </c>
      <c r="J11" s="28">
        <v>34460.868776639159</v>
      </c>
      <c r="K11" s="28">
        <v>0</v>
      </c>
      <c r="L11" s="28">
        <v>0</v>
      </c>
      <c r="M11" s="29">
        <v>12</v>
      </c>
      <c r="N11" s="5">
        <v>34460.868776639159</v>
      </c>
      <c r="O11" s="28">
        <v>253</v>
      </c>
      <c r="P11" s="4">
        <v>1511231.8191013664</v>
      </c>
      <c r="Q11" s="3">
        <v>25</v>
      </c>
      <c r="R11" s="28">
        <v>170072.06088551876</v>
      </c>
      <c r="S11" s="28">
        <v>16</v>
      </c>
      <c r="T11" s="28">
        <v>72026.006096922938</v>
      </c>
      <c r="U11" s="28">
        <v>44</v>
      </c>
      <c r="V11" s="28">
        <v>252561.89353405277</v>
      </c>
      <c r="W11" s="29">
        <v>85</v>
      </c>
      <c r="X11" s="5">
        <v>494659.96051649447</v>
      </c>
    </row>
    <row r="12" spans="2:24" x14ac:dyDescent="0.25">
      <c r="B12" s="6" t="s">
        <v>91</v>
      </c>
      <c r="C12" s="2">
        <v>226365</v>
      </c>
      <c r="D12" s="2">
        <v>121692104.53034858</v>
      </c>
      <c r="E12" s="3">
        <v>0</v>
      </c>
      <c r="F12" s="4">
        <v>0</v>
      </c>
      <c r="G12" s="2">
        <v>33508</v>
      </c>
      <c r="H12" s="2">
        <v>26710096.424091913</v>
      </c>
      <c r="I12" s="3">
        <v>13465</v>
      </c>
      <c r="J12" s="28">
        <v>14419217.784563763</v>
      </c>
      <c r="K12" s="28">
        <v>8422</v>
      </c>
      <c r="L12" s="28">
        <v>3194397.6482898621</v>
      </c>
      <c r="M12" s="29">
        <v>21887</v>
      </c>
      <c r="N12" s="5">
        <v>17613615.432853624</v>
      </c>
      <c r="O12" s="28">
        <v>129835</v>
      </c>
      <c r="P12" s="4">
        <v>48773922.66245091</v>
      </c>
      <c r="Q12" s="3">
        <v>0</v>
      </c>
      <c r="R12" s="28">
        <v>0</v>
      </c>
      <c r="S12" s="28">
        <v>28026</v>
      </c>
      <c r="T12" s="28">
        <v>16657634.758390244</v>
      </c>
      <c r="U12" s="28">
        <v>13109</v>
      </c>
      <c r="V12" s="28">
        <v>11936835.252561893</v>
      </c>
      <c r="W12" s="29">
        <v>41135</v>
      </c>
      <c r="X12" s="5">
        <v>28594470.010952137</v>
      </c>
    </row>
    <row r="13" spans="2:24" x14ac:dyDescent="0.25">
      <c r="B13" s="1" t="s">
        <v>22</v>
      </c>
      <c r="C13" s="2">
        <v>10835</v>
      </c>
      <c r="D13" s="2">
        <v>36186347.568904296</v>
      </c>
      <c r="E13" s="3">
        <v>1384</v>
      </c>
      <c r="F13" s="4">
        <v>6209809.0097732134</v>
      </c>
      <c r="G13" s="2">
        <v>32</v>
      </c>
      <c r="H13" s="2">
        <v>32703.689196447878</v>
      </c>
      <c r="I13" s="3">
        <v>103</v>
      </c>
      <c r="J13" s="28">
        <v>188127.82802352268</v>
      </c>
      <c r="K13" s="28">
        <v>11</v>
      </c>
      <c r="L13" s="28">
        <v>26822.989166451574</v>
      </c>
      <c r="M13" s="29">
        <v>114</v>
      </c>
      <c r="N13" s="5">
        <v>214950.81718997424</v>
      </c>
      <c r="O13" s="28">
        <v>4603</v>
      </c>
      <c r="P13" s="4">
        <v>20856309.88409568</v>
      </c>
      <c r="Q13" s="3">
        <v>554</v>
      </c>
      <c r="R13" s="28">
        <v>522448.68288327253</v>
      </c>
      <c r="S13" s="28">
        <v>184</v>
      </c>
      <c r="T13" s="28">
        <v>2508423.5579800629</v>
      </c>
      <c r="U13" s="28">
        <v>3964</v>
      </c>
      <c r="V13" s="28">
        <v>5841701.9277856452</v>
      </c>
      <c r="W13" s="29">
        <v>4702</v>
      </c>
      <c r="X13" s="5">
        <v>8872574.1686489806</v>
      </c>
    </row>
    <row r="14" spans="2:24" x14ac:dyDescent="0.25">
      <c r="B14" s="6" t="s">
        <v>23</v>
      </c>
      <c r="C14" s="2">
        <v>31678</v>
      </c>
      <c r="D14" s="2">
        <v>84346715.201672822</v>
      </c>
      <c r="E14" s="3">
        <v>0</v>
      </c>
      <c r="F14" s="4">
        <v>0</v>
      </c>
      <c r="G14" s="2">
        <v>1951</v>
      </c>
      <c r="H14" s="2">
        <v>3421300.6154125188</v>
      </c>
      <c r="I14" s="3">
        <v>6572</v>
      </c>
      <c r="J14" s="28">
        <v>11394633.05683253</v>
      </c>
      <c r="K14" s="28">
        <v>0</v>
      </c>
      <c r="L14" s="28">
        <v>0</v>
      </c>
      <c r="M14" s="29">
        <v>6572</v>
      </c>
      <c r="N14" s="5">
        <v>11394633.05683253</v>
      </c>
      <c r="O14" s="28">
        <v>21364</v>
      </c>
      <c r="P14" s="4">
        <v>64879788.723761953</v>
      </c>
      <c r="Q14" s="3">
        <v>0</v>
      </c>
      <c r="R14" s="28">
        <v>0</v>
      </c>
      <c r="S14" s="28">
        <v>493</v>
      </c>
      <c r="T14" s="28">
        <v>1114397.5442445467</v>
      </c>
      <c r="U14" s="28">
        <v>1298</v>
      </c>
      <c r="V14" s="28">
        <v>3536595.2614212665</v>
      </c>
      <c r="W14" s="29">
        <v>1791</v>
      </c>
      <c r="X14" s="5">
        <v>4650992.8056658134</v>
      </c>
    </row>
    <row r="15" spans="2:24" x14ac:dyDescent="0.25">
      <c r="B15" s="6" t="s">
        <v>24</v>
      </c>
      <c r="C15" s="2">
        <v>672</v>
      </c>
      <c r="D15" s="2">
        <v>3408240.7425131318</v>
      </c>
      <c r="E15" s="3">
        <v>7</v>
      </c>
      <c r="F15" s="4">
        <v>3051.5286255415031</v>
      </c>
      <c r="G15" s="2">
        <v>92</v>
      </c>
      <c r="H15" s="2">
        <v>454686.1200828735</v>
      </c>
      <c r="I15" s="3">
        <v>127</v>
      </c>
      <c r="J15" s="28">
        <v>811447.42624746251</v>
      </c>
      <c r="K15" s="28">
        <v>0</v>
      </c>
      <c r="L15" s="28">
        <v>0</v>
      </c>
      <c r="M15" s="29">
        <v>127</v>
      </c>
      <c r="N15" s="5">
        <v>811447.42624746251</v>
      </c>
      <c r="O15" s="28">
        <v>412</v>
      </c>
      <c r="P15" s="4">
        <v>2059360.2695481719</v>
      </c>
      <c r="Q15" s="3">
        <v>0</v>
      </c>
      <c r="R15" s="28">
        <v>0</v>
      </c>
      <c r="S15" s="28">
        <v>0</v>
      </c>
      <c r="T15" s="28">
        <v>0</v>
      </c>
      <c r="U15" s="28">
        <v>34</v>
      </c>
      <c r="V15" s="28">
        <v>79695.398009082593</v>
      </c>
      <c r="W15" s="29">
        <v>34</v>
      </c>
      <c r="X15" s="5">
        <v>79695.398009082593</v>
      </c>
    </row>
    <row r="16" spans="2:24" x14ac:dyDescent="0.25">
      <c r="B16" s="6" t="s">
        <v>25</v>
      </c>
      <c r="C16" s="2">
        <v>58834</v>
      </c>
      <c r="D16" s="2">
        <v>93797162.139189824</v>
      </c>
      <c r="E16" s="3">
        <v>0</v>
      </c>
      <c r="F16" s="4">
        <v>0</v>
      </c>
      <c r="G16" s="2">
        <v>0</v>
      </c>
      <c r="H16" s="2">
        <v>0</v>
      </c>
      <c r="I16" s="3">
        <v>12410</v>
      </c>
      <c r="J16" s="28">
        <v>15373957.064338582</v>
      </c>
      <c r="K16" s="28">
        <v>439</v>
      </c>
      <c r="L16" s="28">
        <v>836398.30241853907</v>
      </c>
      <c r="M16" s="29">
        <v>12849</v>
      </c>
      <c r="N16" s="5">
        <v>16210355.366757121</v>
      </c>
      <c r="O16" s="28">
        <v>36048</v>
      </c>
      <c r="P16" s="4">
        <v>66966501.37128447</v>
      </c>
      <c r="Q16" s="3">
        <v>0</v>
      </c>
      <c r="R16" s="28">
        <v>0</v>
      </c>
      <c r="S16" s="28">
        <v>2899</v>
      </c>
      <c r="T16" s="28">
        <v>0</v>
      </c>
      <c r="U16" s="28">
        <v>7038</v>
      </c>
      <c r="V16" s="28">
        <v>10620305.40114823</v>
      </c>
      <c r="W16" s="29">
        <v>9937</v>
      </c>
      <c r="X16" s="5">
        <v>10620305.40114823</v>
      </c>
    </row>
    <row r="17" spans="2:24" x14ac:dyDescent="0.25">
      <c r="B17" s="6" t="s">
        <v>26</v>
      </c>
      <c r="C17" s="2">
        <v>14931</v>
      </c>
      <c r="D17" s="2">
        <v>40294843.405382589</v>
      </c>
      <c r="E17" s="3">
        <v>0</v>
      </c>
      <c r="F17" s="4">
        <v>0</v>
      </c>
      <c r="G17" s="2">
        <v>126</v>
      </c>
      <c r="H17" s="2">
        <v>353780.10568464815</v>
      </c>
      <c r="I17" s="3">
        <v>2037</v>
      </c>
      <c r="J17" s="28">
        <v>4773679.4427663563</v>
      </c>
      <c r="K17" s="28">
        <v>0</v>
      </c>
      <c r="L17" s="28">
        <v>0</v>
      </c>
      <c r="M17" s="29">
        <v>2037</v>
      </c>
      <c r="N17" s="5">
        <v>4773679.4427663563</v>
      </c>
      <c r="O17" s="28">
        <v>9403</v>
      </c>
      <c r="P17" s="4">
        <v>26355991.565214053</v>
      </c>
      <c r="Q17" s="3">
        <v>0</v>
      </c>
      <c r="R17" s="28">
        <v>0</v>
      </c>
      <c r="S17" s="28">
        <v>602</v>
      </c>
      <c r="T17" s="28">
        <v>1051061.8325997028</v>
      </c>
      <c r="U17" s="28">
        <v>2763</v>
      </c>
      <c r="V17" s="28">
        <v>7760330.4591178298</v>
      </c>
      <c r="W17" s="29">
        <v>3365</v>
      </c>
      <c r="X17" s="5">
        <v>8811392.291717533</v>
      </c>
    </row>
    <row r="18" spans="2:24" x14ac:dyDescent="0.25">
      <c r="B18" s="6" t="s">
        <v>27</v>
      </c>
      <c r="C18" s="2">
        <v>1432</v>
      </c>
      <c r="D18" s="2">
        <v>6995960.9495922597</v>
      </c>
      <c r="E18" s="3">
        <v>8</v>
      </c>
      <c r="F18" s="4">
        <v>67286.181017223455</v>
      </c>
      <c r="G18" s="2">
        <v>42</v>
      </c>
      <c r="H18" s="2">
        <v>220447.00009068649</v>
      </c>
      <c r="I18" s="3">
        <v>94</v>
      </c>
      <c r="J18" s="28">
        <v>568339.61343136779</v>
      </c>
      <c r="K18" s="28">
        <v>133</v>
      </c>
      <c r="L18" s="28">
        <v>696719.4694491144</v>
      </c>
      <c r="M18" s="29">
        <v>227</v>
      </c>
      <c r="N18" s="5">
        <v>1265059.0828804821</v>
      </c>
      <c r="O18" s="28">
        <v>418</v>
      </c>
      <c r="P18" s="4">
        <v>1746071.7989759401</v>
      </c>
      <c r="Q18" s="3">
        <v>104</v>
      </c>
      <c r="R18" s="28">
        <v>866585.67108007614</v>
      </c>
      <c r="S18" s="28">
        <v>45</v>
      </c>
      <c r="T18" s="28">
        <v>261891.67281707138</v>
      </c>
      <c r="U18" s="28">
        <v>588</v>
      </c>
      <c r="V18" s="28">
        <v>2568619.5427307799</v>
      </c>
      <c r="W18" s="29">
        <v>737</v>
      </c>
      <c r="X18" s="5">
        <v>3697096.886627927</v>
      </c>
    </row>
    <row r="19" spans="2:24" x14ac:dyDescent="0.25">
      <c r="B19" s="6" t="s">
        <v>28</v>
      </c>
      <c r="C19" s="2">
        <v>168</v>
      </c>
      <c r="D19" s="2">
        <v>1805503.5193336634</v>
      </c>
      <c r="E19" s="3">
        <v>2</v>
      </c>
      <c r="F19" s="4">
        <v>41855.306206444322</v>
      </c>
      <c r="G19" s="2">
        <v>10</v>
      </c>
      <c r="H19" s="2">
        <v>142377.79994558811</v>
      </c>
      <c r="I19" s="3">
        <v>19</v>
      </c>
      <c r="J19" s="2">
        <v>245167.4561042476</v>
      </c>
      <c r="K19" s="2">
        <v>5</v>
      </c>
      <c r="L19" s="2">
        <v>31217.082545639722</v>
      </c>
      <c r="M19" s="62">
        <v>24</v>
      </c>
      <c r="N19" s="5">
        <v>276384.53864988731</v>
      </c>
      <c r="O19" s="2">
        <v>103</v>
      </c>
      <c r="P19" s="4">
        <v>912073.19795467064</v>
      </c>
      <c r="Q19" s="3">
        <v>4</v>
      </c>
      <c r="R19" s="2">
        <v>47436.013700636897</v>
      </c>
      <c r="S19" s="2">
        <v>0</v>
      </c>
      <c r="T19" s="2">
        <v>0</v>
      </c>
      <c r="U19" s="2">
        <v>25</v>
      </c>
      <c r="V19" s="2">
        <v>385376.66287643614</v>
      </c>
      <c r="W19" s="62">
        <v>29</v>
      </c>
      <c r="X19" s="5">
        <v>432812.67657707306</v>
      </c>
    </row>
    <row r="20" spans="2:24" x14ac:dyDescent="0.25">
      <c r="B20" s="6" t="s">
        <v>0</v>
      </c>
      <c r="C20" s="2">
        <v>270</v>
      </c>
      <c r="D20" s="2">
        <v>130234.7862937824</v>
      </c>
      <c r="E20" s="3">
        <v>11</v>
      </c>
      <c r="F20" s="4">
        <v>4339.0000767347283</v>
      </c>
      <c r="G20" s="2">
        <v>2</v>
      </c>
      <c r="H20" s="2">
        <v>1604.4534045803657</v>
      </c>
      <c r="I20" s="3">
        <v>5</v>
      </c>
      <c r="J20" s="28">
        <v>1517.2548499836066</v>
      </c>
      <c r="K20" s="28">
        <v>23</v>
      </c>
      <c r="L20" s="28">
        <v>29183.612252443301</v>
      </c>
      <c r="M20" s="29">
        <v>28</v>
      </c>
      <c r="N20" s="5">
        <v>30700.86710242691</v>
      </c>
      <c r="O20" s="28">
        <v>209</v>
      </c>
      <c r="P20" s="4">
        <v>63011.676584048939</v>
      </c>
      <c r="Q20" s="3">
        <v>0</v>
      </c>
      <c r="R20" s="28">
        <v>0</v>
      </c>
      <c r="S20" s="28">
        <v>12</v>
      </c>
      <c r="T20" s="28">
        <v>26724.613012814698</v>
      </c>
      <c r="U20" s="28">
        <v>8</v>
      </c>
      <c r="V20" s="28">
        <v>3854.176113176748</v>
      </c>
      <c r="W20" s="29">
        <v>20</v>
      </c>
      <c r="X20" s="5">
        <v>30578.789125991447</v>
      </c>
    </row>
    <row r="21" spans="2:24" x14ac:dyDescent="0.25">
      <c r="B21" s="7" t="s">
        <v>4</v>
      </c>
      <c r="C21" s="8">
        <v>385540</v>
      </c>
      <c r="D21" s="8">
        <v>468987182.57472908</v>
      </c>
      <c r="E21" s="9">
        <v>1508</v>
      </c>
      <c r="F21" s="10">
        <v>6438914.3596835732</v>
      </c>
      <c r="G21" s="8">
        <v>36190</v>
      </c>
      <c r="H21" s="8">
        <v>35205928.492336988</v>
      </c>
      <c r="I21" s="9">
        <v>36491</v>
      </c>
      <c r="J21" s="30">
        <v>53463814.811860397</v>
      </c>
      <c r="K21" s="30">
        <v>9033</v>
      </c>
      <c r="L21" s="30">
        <v>4814739.1041220501</v>
      </c>
      <c r="M21" s="31">
        <v>45524</v>
      </c>
      <c r="N21" s="11">
        <v>58278553.91598244</v>
      </c>
      <c r="O21" s="30">
        <v>239132</v>
      </c>
      <c r="P21" s="10">
        <v>295855949.74949598</v>
      </c>
      <c r="Q21" s="9">
        <v>690</v>
      </c>
      <c r="R21" s="30">
        <v>1625900.5076699846</v>
      </c>
      <c r="S21" s="30">
        <v>32505</v>
      </c>
      <c r="T21" s="30">
        <v>22973375.149318803</v>
      </c>
      <c r="U21" s="30">
        <v>29991</v>
      </c>
      <c r="V21" s="30">
        <v>48608560.40024136</v>
      </c>
      <c r="W21" s="31">
        <v>63186</v>
      </c>
      <c r="X21" s="11">
        <v>73207836.05723016</v>
      </c>
    </row>
    <row r="22" spans="2:24" s="24" customFormat="1" x14ac:dyDescent="0.25">
      <c r="B22" s="24" t="s">
        <v>49</v>
      </c>
      <c r="D22" s="25">
        <v>17110.297671095894</v>
      </c>
      <c r="E22" s="27"/>
      <c r="F22" s="34">
        <v>234.91418415326274</v>
      </c>
      <c r="H22" s="25">
        <v>1284.4357770805761</v>
      </c>
      <c r="I22" s="27"/>
      <c r="J22" s="25">
        <v>1950.5475203845565</v>
      </c>
      <c r="K22" s="32"/>
      <c r="L22" s="25">
        <v>175.65857307212661</v>
      </c>
      <c r="M22" s="32"/>
      <c r="N22" s="34">
        <v>2126.206093456683</v>
      </c>
      <c r="P22" s="25">
        <v>10793.862937122061</v>
      </c>
      <c r="Q22" s="27"/>
      <c r="R22" s="25">
        <v>59.31855433039803</v>
      </c>
      <c r="S22" s="32"/>
      <c r="T22" s="25">
        <v>838.1493181894532</v>
      </c>
      <c r="U22" s="32"/>
      <c r="V22" s="25">
        <v>1773.4108067634629</v>
      </c>
      <c r="W22" s="32"/>
      <c r="X22" s="34">
        <v>2670.8786792833148</v>
      </c>
    </row>
    <row r="24" spans="2:24" x14ac:dyDescent="0.25">
      <c r="B24" s="6" t="s">
        <v>29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P24" s="26"/>
    </row>
    <row r="25" spans="2:24" x14ac:dyDescent="0.25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7" spans="2:24" x14ac:dyDescent="0.25">
      <c r="B27" s="7" t="s">
        <v>3</v>
      </c>
    </row>
    <row r="28" spans="2:24" x14ac:dyDescent="0.25">
      <c r="B28" s="112" t="s">
        <v>47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</row>
    <row r="29" spans="2:24" ht="15" customHeight="1" x14ac:dyDescent="0.25">
      <c r="B29" s="113" t="s">
        <v>30</v>
      </c>
      <c r="C29" s="115" t="s">
        <v>6</v>
      </c>
      <c r="D29" s="115"/>
      <c r="E29" s="117" t="s">
        <v>7</v>
      </c>
      <c r="F29" s="118"/>
      <c r="G29" s="119" t="s">
        <v>8</v>
      </c>
      <c r="H29" s="120"/>
      <c r="I29" s="109" t="s">
        <v>9</v>
      </c>
      <c r="J29" s="110"/>
      <c r="K29" s="110"/>
      <c r="L29" s="110"/>
      <c r="M29" s="110"/>
      <c r="N29" s="111"/>
      <c r="O29" s="109" t="s">
        <v>10</v>
      </c>
      <c r="P29" s="111"/>
      <c r="Q29" s="109" t="s">
        <v>11</v>
      </c>
      <c r="R29" s="110"/>
      <c r="S29" s="110"/>
      <c r="T29" s="110"/>
      <c r="U29" s="110"/>
      <c r="V29" s="110"/>
      <c r="W29" s="110"/>
      <c r="X29" s="111"/>
    </row>
    <row r="30" spans="2:24" ht="15" customHeight="1" x14ac:dyDescent="0.25">
      <c r="B30" s="113"/>
      <c r="C30" s="116"/>
      <c r="D30" s="116"/>
      <c r="E30" s="117"/>
      <c r="F30" s="118"/>
      <c r="G30" s="121"/>
      <c r="H30" s="122"/>
      <c r="I30" s="124" t="s">
        <v>12</v>
      </c>
      <c r="J30" s="125"/>
      <c r="K30" s="125" t="s">
        <v>13</v>
      </c>
      <c r="L30" s="125"/>
      <c r="M30" s="126" t="s">
        <v>4</v>
      </c>
      <c r="N30" s="127"/>
      <c r="O30" s="124" t="s">
        <v>14</v>
      </c>
      <c r="P30" s="130"/>
      <c r="Q30" s="124" t="s">
        <v>15</v>
      </c>
      <c r="R30" s="125"/>
      <c r="S30" s="125" t="s">
        <v>16</v>
      </c>
      <c r="T30" s="125"/>
      <c r="U30" s="125" t="s">
        <v>17</v>
      </c>
      <c r="V30" s="125"/>
      <c r="W30" s="126" t="s">
        <v>4</v>
      </c>
      <c r="X30" s="127"/>
    </row>
    <row r="31" spans="2:24" x14ac:dyDescent="0.25">
      <c r="B31" s="113"/>
      <c r="C31" s="116"/>
      <c r="D31" s="116"/>
      <c r="E31" s="119"/>
      <c r="F31" s="115"/>
      <c r="G31" s="121"/>
      <c r="H31" s="122"/>
      <c r="I31" s="124"/>
      <c r="J31" s="125"/>
      <c r="K31" s="125"/>
      <c r="L31" s="125"/>
      <c r="M31" s="128"/>
      <c r="N31" s="129"/>
      <c r="O31" s="124"/>
      <c r="P31" s="130"/>
      <c r="Q31" s="124"/>
      <c r="R31" s="125"/>
      <c r="S31" s="125"/>
      <c r="T31" s="125"/>
      <c r="U31" s="125"/>
      <c r="V31" s="125"/>
      <c r="W31" s="128"/>
      <c r="X31" s="129"/>
    </row>
    <row r="32" spans="2:24" x14ac:dyDescent="0.25">
      <c r="B32" s="114"/>
      <c r="C32" s="18" t="s">
        <v>18</v>
      </c>
      <c r="D32" s="18" t="s">
        <v>19</v>
      </c>
      <c r="E32" s="19" t="s">
        <v>18</v>
      </c>
      <c r="F32" s="18" t="s">
        <v>19</v>
      </c>
      <c r="G32" s="19" t="s">
        <v>18</v>
      </c>
      <c r="H32" s="20" t="s">
        <v>19</v>
      </c>
      <c r="I32" s="19" t="s">
        <v>18</v>
      </c>
      <c r="J32" s="18" t="s">
        <v>19</v>
      </c>
      <c r="K32" s="18" t="s">
        <v>18</v>
      </c>
      <c r="L32" s="18" t="s">
        <v>19</v>
      </c>
      <c r="M32" s="21" t="s">
        <v>18</v>
      </c>
      <c r="N32" s="22" t="s">
        <v>19</v>
      </c>
      <c r="O32" s="19" t="s">
        <v>18</v>
      </c>
      <c r="P32" s="20" t="s">
        <v>19</v>
      </c>
      <c r="Q32" s="19" t="s">
        <v>18</v>
      </c>
      <c r="R32" s="18" t="s">
        <v>19</v>
      </c>
      <c r="S32" s="18" t="s">
        <v>18</v>
      </c>
      <c r="T32" s="18" t="s">
        <v>19</v>
      </c>
      <c r="U32" s="18" t="s">
        <v>18</v>
      </c>
      <c r="V32" s="18" t="s">
        <v>19</v>
      </c>
      <c r="W32" s="21" t="s">
        <v>18</v>
      </c>
      <c r="X32" s="22" t="s">
        <v>19</v>
      </c>
    </row>
    <row r="33" spans="2:24" x14ac:dyDescent="0.25">
      <c r="B33" s="6" t="s">
        <v>31</v>
      </c>
      <c r="C33" s="2">
        <v>346080</v>
      </c>
      <c r="D33" s="2">
        <v>159545792.66967094</v>
      </c>
      <c r="E33" s="3">
        <v>1138</v>
      </c>
      <c r="F33" s="28">
        <v>1514156.1877838313</v>
      </c>
      <c r="G33" s="3">
        <v>34492</v>
      </c>
      <c r="H33" s="4">
        <v>16499851.502082301</v>
      </c>
      <c r="I33" s="3">
        <v>31732</v>
      </c>
      <c r="J33" s="28">
        <v>15357370.79144896</v>
      </c>
      <c r="K33" s="28">
        <v>8432</v>
      </c>
      <c r="L33" s="28">
        <v>2425542.5956568145</v>
      </c>
      <c r="M33" s="29">
        <v>40164</v>
      </c>
      <c r="N33" s="5">
        <v>17782913.387105774</v>
      </c>
      <c r="O33" s="3">
        <v>212642</v>
      </c>
      <c r="P33" s="4">
        <v>93853863.898542732</v>
      </c>
      <c r="Q33" s="3">
        <v>580</v>
      </c>
      <c r="R33" s="28">
        <v>456046.05705575825</v>
      </c>
      <c r="S33" s="28">
        <v>30541</v>
      </c>
      <c r="T33" s="28">
        <v>12508331.208013896</v>
      </c>
      <c r="U33" s="28">
        <v>26523</v>
      </c>
      <c r="V33" s="28">
        <v>16930630.429086648</v>
      </c>
      <c r="W33" s="29">
        <v>57644</v>
      </c>
      <c r="X33" s="5">
        <v>29895007.6941563</v>
      </c>
    </row>
    <row r="34" spans="2:24" x14ac:dyDescent="0.25">
      <c r="B34" s="6" t="s">
        <v>1</v>
      </c>
      <c r="C34" s="2">
        <v>28051</v>
      </c>
      <c r="D34" s="2">
        <v>116659862.41016805</v>
      </c>
      <c r="E34" s="3">
        <v>263</v>
      </c>
      <c r="F34" s="28">
        <v>2532004.1827751463</v>
      </c>
      <c r="G34" s="3">
        <v>1166</v>
      </c>
      <c r="H34" s="4">
        <v>6648314.5106417118</v>
      </c>
      <c r="I34" s="3">
        <v>3589</v>
      </c>
      <c r="J34" s="28">
        <v>14600567.103961604</v>
      </c>
      <c r="K34" s="28">
        <v>473</v>
      </c>
      <c r="L34" s="28">
        <v>1293674.2725198986</v>
      </c>
      <c r="M34" s="29">
        <v>4062</v>
      </c>
      <c r="N34" s="5">
        <v>15894241.376481503</v>
      </c>
      <c r="O34" s="3">
        <v>18665</v>
      </c>
      <c r="P34" s="4">
        <v>76400880.037600011</v>
      </c>
      <c r="Q34" s="3">
        <v>58</v>
      </c>
      <c r="R34" s="28">
        <v>369401.26197236154</v>
      </c>
      <c r="S34" s="28">
        <v>1319</v>
      </c>
      <c r="T34" s="28">
        <v>3053703.8300395533</v>
      </c>
      <c r="U34" s="28">
        <v>2518</v>
      </c>
      <c r="V34" s="28">
        <v>11761317.210657755</v>
      </c>
      <c r="W34" s="29">
        <v>3895</v>
      </c>
      <c r="X34" s="5">
        <v>15184422.30266967</v>
      </c>
    </row>
    <row r="35" spans="2:24" x14ac:dyDescent="0.25">
      <c r="B35" s="6" t="s">
        <v>32</v>
      </c>
      <c r="C35" s="2">
        <v>10160</v>
      </c>
      <c r="D35" s="2">
        <v>150260655.03665826</v>
      </c>
      <c r="E35" s="3">
        <v>93</v>
      </c>
      <c r="F35" s="28">
        <v>1876552.7372323875</v>
      </c>
      <c r="G35" s="3">
        <v>491</v>
      </c>
      <c r="H35" s="4">
        <v>10256286.033651667</v>
      </c>
      <c r="I35" s="3">
        <v>1038</v>
      </c>
      <c r="J35" s="28">
        <v>16287106.161798662</v>
      </c>
      <c r="K35" s="28">
        <v>117</v>
      </c>
      <c r="L35" s="28">
        <v>992220.46302432485</v>
      </c>
      <c r="M35" s="29">
        <v>1155</v>
      </c>
      <c r="N35" s="5">
        <v>17279326.624822985</v>
      </c>
      <c r="O35" s="3">
        <v>7101</v>
      </c>
      <c r="P35" s="4">
        <v>99705100.716806993</v>
      </c>
      <c r="Q35" s="3">
        <v>43</v>
      </c>
      <c r="R35" s="28">
        <v>483425.93204791035</v>
      </c>
      <c r="S35" s="28">
        <v>433</v>
      </c>
      <c r="T35" s="28">
        <v>5140410.7141910419</v>
      </c>
      <c r="U35" s="28">
        <v>844</v>
      </c>
      <c r="V35" s="28">
        <v>15519552.277905282</v>
      </c>
      <c r="W35" s="29">
        <v>1320</v>
      </c>
      <c r="X35" s="5">
        <v>21143388.924144235</v>
      </c>
    </row>
    <row r="36" spans="2:24" x14ac:dyDescent="0.25">
      <c r="B36" s="6" t="s">
        <v>33</v>
      </c>
      <c r="C36" s="2">
        <v>1249</v>
      </c>
      <c r="D36" s="2">
        <v>42520872.458231889</v>
      </c>
      <c r="E36" s="3">
        <v>14</v>
      </c>
      <c r="F36" s="28">
        <v>516201.25189220865</v>
      </c>
      <c r="G36" s="3">
        <v>41</v>
      </c>
      <c r="H36" s="4">
        <v>1801476.4459613117</v>
      </c>
      <c r="I36" s="3">
        <v>132</v>
      </c>
      <c r="J36" s="28">
        <v>7218770.7546511712</v>
      </c>
      <c r="K36" s="28">
        <v>11</v>
      </c>
      <c r="L36" s="28">
        <v>103301.77292101206</v>
      </c>
      <c r="M36" s="29">
        <v>143</v>
      </c>
      <c r="N36" s="5">
        <v>7322072.5275721829</v>
      </c>
      <c r="O36" s="3">
        <v>724</v>
      </c>
      <c r="P36" s="4">
        <v>25896105.09654624</v>
      </c>
      <c r="Q36" s="3">
        <v>9</v>
      </c>
      <c r="R36" s="28">
        <v>317027.25659395469</v>
      </c>
      <c r="S36" s="28">
        <v>212</v>
      </c>
      <c r="T36" s="28">
        <v>2270929.3970743138</v>
      </c>
      <c r="U36" s="28">
        <v>106</v>
      </c>
      <c r="V36" s="28">
        <v>4397060.4825916803</v>
      </c>
      <c r="W36" s="29">
        <v>327</v>
      </c>
      <c r="X36" s="5">
        <v>6985017.1362599488</v>
      </c>
    </row>
    <row r="37" spans="2:24" x14ac:dyDescent="0.25">
      <c r="B37" s="7" t="s">
        <v>4</v>
      </c>
      <c r="C37" s="8">
        <v>385540</v>
      </c>
      <c r="D37" s="8">
        <v>468987182.57472914</v>
      </c>
      <c r="E37" s="9">
        <v>1508</v>
      </c>
      <c r="F37" s="30">
        <v>6438914.3596835742</v>
      </c>
      <c r="G37" s="9">
        <v>36190</v>
      </c>
      <c r="H37" s="10">
        <v>35205928.492336988</v>
      </c>
      <c r="I37" s="9">
        <v>36491</v>
      </c>
      <c r="J37" s="30">
        <v>53463814.811860397</v>
      </c>
      <c r="K37" s="30">
        <v>9033</v>
      </c>
      <c r="L37" s="30">
        <v>4814739.1041220501</v>
      </c>
      <c r="M37" s="31">
        <v>45524</v>
      </c>
      <c r="N37" s="11">
        <v>58278553.915982455</v>
      </c>
      <c r="O37" s="9">
        <v>239132</v>
      </c>
      <c r="P37" s="10">
        <v>295855949.74949598</v>
      </c>
      <c r="Q37" s="9">
        <v>690</v>
      </c>
      <c r="R37" s="30">
        <v>1625900.5076699848</v>
      </c>
      <c r="S37" s="30">
        <v>32505</v>
      </c>
      <c r="T37" s="30">
        <v>22973375.149318807</v>
      </c>
      <c r="U37" s="30">
        <v>29991</v>
      </c>
      <c r="V37" s="30">
        <v>48608560.400241368</v>
      </c>
      <c r="W37" s="31">
        <v>63186</v>
      </c>
      <c r="X37" s="11">
        <v>73207836.057230145</v>
      </c>
    </row>
    <row r="38" spans="2:24" s="24" customFormat="1" x14ac:dyDescent="0.25">
      <c r="B38" s="24" t="s">
        <v>49</v>
      </c>
      <c r="D38" s="25">
        <v>17110.297671095897</v>
      </c>
      <c r="E38" s="27"/>
      <c r="F38" s="34">
        <v>234.91418415326274</v>
      </c>
      <c r="H38" s="25">
        <v>1284.4357770805761</v>
      </c>
      <c r="I38" s="27"/>
      <c r="J38" s="25">
        <v>1950.5475203845565</v>
      </c>
      <c r="K38" s="32"/>
      <c r="L38" s="25">
        <v>175.65857307212661</v>
      </c>
      <c r="M38" s="32"/>
      <c r="N38" s="34">
        <v>2126.2060934566834</v>
      </c>
      <c r="P38" s="25">
        <v>10793.862937122061</v>
      </c>
      <c r="Q38" s="27"/>
      <c r="R38" s="25">
        <v>59.318554330398044</v>
      </c>
      <c r="S38" s="32"/>
      <c r="T38" s="25">
        <v>838.14931818945354</v>
      </c>
      <c r="U38" s="32"/>
      <c r="V38" s="25">
        <v>1773.4108067634634</v>
      </c>
      <c r="W38" s="32"/>
      <c r="X38" s="34">
        <v>2670.8786792833143</v>
      </c>
    </row>
    <row r="39" spans="2:24" x14ac:dyDescent="0.25">
      <c r="P39" s="26"/>
    </row>
    <row r="40" spans="2:24" x14ac:dyDescent="0.25">
      <c r="B40" s="6" t="s">
        <v>29</v>
      </c>
      <c r="P40" s="26"/>
    </row>
    <row r="41" spans="2:24" x14ac:dyDescent="0.25">
      <c r="C41" s="26"/>
    </row>
    <row r="42" spans="2:24" x14ac:dyDescent="0.25">
      <c r="B42" s="6" t="s">
        <v>34</v>
      </c>
    </row>
    <row r="43" spans="2:24" x14ac:dyDescent="0.25">
      <c r="B43" s="6" t="s">
        <v>54</v>
      </c>
    </row>
    <row r="44" spans="2:24" x14ac:dyDescent="0.25">
      <c r="B44" s="6" t="s">
        <v>51</v>
      </c>
    </row>
    <row r="45" spans="2:24" x14ac:dyDescent="0.25">
      <c r="B45" s="6" t="s">
        <v>52</v>
      </c>
    </row>
    <row r="46" spans="2:24" x14ac:dyDescent="0.25">
      <c r="B46" s="6" t="s">
        <v>53</v>
      </c>
    </row>
    <row r="47" spans="2:24" x14ac:dyDescent="0.25">
      <c r="B47" s="104" t="s">
        <v>86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</row>
    <row r="48" spans="2:24" x14ac:dyDescent="0.25"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</row>
    <row r="50" spans="2:22" x14ac:dyDescent="0.25">
      <c r="B50" s="105" t="s">
        <v>35</v>
      </c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</row>
    <row r="51" spans="2:22" x14ac:dyDescent="0.25">
      <c r="B51" s="106" t="s">
        <v>36</v>
      </c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</row>
    <row r="52" spans="2:22" x14ac:dyDescent="0.25">
      <c r="B52" s="107" t="s">
        <v>37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</row>
    <row r="53" spans="2:22" x14ac:dyDescent="0.25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</row>
    <row r="54" spans="2:22" x14ac:dyDescent="0.25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  <row r="55" spans="2:22" x14ac:dyDescent="0.25">
      <c r="B55" s="107" t="s">
        <v>38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</row>
    <row r="56" spans="2:22" x14ac:dyDescent="0.25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</row>
    <row r="57" spans="2:22" x14ac:dyDescent="0.25">
      <c r="B57" s="103" t="s">
        <v>39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</row>
    <row r="58" spans="2:22" x14ac:dyDescent="0.25">
      <c r="B58" s="108" t="s">
        <v>40</v>
      </c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</row>
    <row r="59" spans="2:22" x14ac:dyDescent="0.25"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</row>
    <row r="60" spans="2:22" x14ac:dyDescent="0.25">
      <c r="B60" s="103" t="s">
        <v>41</v>
      </c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</row>
    <row r="61" spans="2:22" x14ac:dyDescent="0.25">
      <c r="B61" s="103" t="s">
        <v>42</v>
      </c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</row>
    <row r="62" spans="2:22" x14ac:dyDescent="0.25">
      <c r="B62" s="103" t="s">
        <v>43</v>
      </c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</row>
    <row r="63" spans="2:22" x14ac:dyDescent="0.25">
      <c r="B63" s="103" t="s">
        <v>44</v>
      </c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</row>
    <row r="65" spans="2:22" x14ac:dyDescent="0.2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83"/>
      <c r="N65" s="83"/>
      <c r="O65" s="17"/>
      <c r="P65" s="17"/>
      <c r="Q65" s="17"/>
      <c r="R65" s="17"/>
      <c r="S65" s="17"/>
      <c r="T65" s="17"/>
      <c r="U65" s="17"/>
      <c r="V65" s="17"/>
    </row>
    <row r="66" spans="2:22" x14ac:dyDescent="0.25">
      <c r="B66" s="33" t="s">
        <v>45</v>
      </c>
    </row>
    <row r="67" spans="2:22" x14ac:dyDescent="0.25">
      <c r="B67" s="23" t="str">
        <f>Indice!B15</f>
        <v>Información al: 17/9/2020</v>
      </c>
    </row>
    <row r="68" spans="2:22" x14ac:dyDescent="0.25">
      <c r="B68" s="6" t="s">
        <v>29</v>
      </c>
    </row>
    <row r="70" spans="2:22" x14ac:dyDescent="0.25">
      <c r="B70" s="6" t="str">
        <f>+Indice!B16</f>
        <v>Actualización: 22/9/2020</v>
      </c>
    </row>
  </sheetData>
  <mergeCells count="43">
    <mergeCell ref="O30:P31"/>
    <mergeCell ref="Q30:R31"/>
    <mergeCell ref="O6:P6"/>
    <mergeCell ref="Q6:X6"/>
    <mergeCell ref="S7:T8"/>
    <mergeCell ref="U7:V8"/>
    <mergeCell ref="W7:X8"/>
    <mergeCell ref="S30:T31"/>
    <mergeCell ref="U30:V31"/>
    <mergeCell ref="W30:X31"/>
    <mergeCell ref="K7:L8"/>
    <mergeCell ref="M7:N8"/>
    <mergeCell ref="O7:P8"/>
    <mergeCell ref="Q7:R8"/>
    <mergeCell ref="O29:P29"/>
    <mergeCell ref="Q29:X29"/>
    <mergeCell ref="I6:N6"/>
    <mergeCell ref="B5:L5"/>
    <mergeCell ref="B28:L28"/>
    <mergeCell ref="B29:B32"/>
    <mergeCell ref="C29:D31"/>
    <mergeCell ref="E29:F31"/>
    <mergeCell ref="G29:H31"/>
    <mergeCell ref="I29:N29"/>
    <mergeCell ref="B6:B9"/>
    <mergeCell ref="C6:D8"/>
    <mergeCell ref="E6:F8"/>
    <mergeCell ref="G6:H8"/>
    <mergeCell ref="I30:J31"/>
    <mergeCell ref="K30:L31"/>
    <mergeCell ref="M30:N31"/>
    <mergeCell ref="I7:J8"/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85"/>
  <sheetViews>
    <sheetView zoomScale="75" zoomScaleNormal="75" workbookViewId="0">
      <selection activeCell="B1" sqref="B1"/>
    </sheetView>
  </sheetViews>
  <sheetFormatPr baseColWidth="10" defaultColWidth="11.42578125" defaultRowHeight="15" x14ac:dyDescent="0.25"/>
  <cols>
    <col min="1" max="1" width="5.7109375" style="6" customWidth="1"/>
    <col min="2" max="2" width="20.85546875" style="6" customWidth="1"/>
    <col min="3" max="3" width="28.7109375" style="6" bestFit="1" customWidth="1"/>
    <col min="4" max="4" width="12.42578125" style="6" bestFit="1" customWidth="1"/>
    <col min="5" max="5" width="17.42578125" style="6" bestFit="1" customWidth="1"/>
    <col min="6" max="6" width="9.5703125" style="6" bestFit="1" customWidth="1"/>
    <col min="7" max="7" width="15.28515625" style="6" bestFit="1" customWidth="1"/>
    <col min="8" max="8" width="11" style="6" bestFit="1" customWidth="1"/>
    <col min="9" max="9" width="16.42578125" style="6" bestFit="1" customWidth="1"/>
    <col min="10" max="10" width="11" style="6" bestFit="1" customWidth="1"/>
    <col min="11" max="11" width="16.42578125" style="6" bestFit="1" customWidth="1"/>
    <col min="12" max="12" width="9.5703125" style="6" bestFit="1" customWidth="1"/>
    <col min="13" max="13" width="14.5703125" style="6" bestFit="1" customWidth="1"/>
    <col min="14" max="14" width="12.5703125" style="15" bestFit="1" customWidth="1"/>
    <col min="15" max="15" width="18.140625" style="15" bestFit="1" customWidth="1"/>
    <col min="16" max="16" width="11.140625" style="6" bestFit="1" customWidth="1"/>
    <col min="17" max="17" width="17.42578125" style="6" bestFit="1" customWidth="1"/>
    <col min="18" max="18" width="8.7109375" style="6" bestFit="1" customWidth="1"/>
    <col min="19" max="19" width="14.28515625" style="6" bestFit="1" customWidth="1"/>
    <col min="20" max="20" width="11.42578125" style="6" bestFit="1" customWidth="1"/>
    <col min="21" max="21" width="16.42578125" style="6" customWidth="1"/>
    <col min="22" max="22" width="11.42578125" style="6" bestFit="1" customWidth="1"/>
    <col min="23" max="23" width="16" style="6" bestFit="1" customWidth="1"/>
    <col min="24" max="24" width="12.5703125" style="15" bestFit="1" customWidth="1"/>
    <col min="25" max="25" width="18.140625" style="15" bestFit="1" customWidth="1"/>
    <col min="26" max="16384" width="11.42578125" style="6"/>
  </cols>
  <sheetData>
    <row r="2" spans="2:25" x14ac:dyDescent="0.25">
      <c r="B2" s="7" t="s">
        <v>5</v>
      </c>
    </row>
    <row r="3" spans="2:25" ht="15.75" x14ac:dyDescent="0.25">
      <c r="B3" s="7" t="s">
        <v>48</v>
      </c>
      <c r="C3" s="14"/>
    </row>
    <row r="4" spans="2:25" x14ac:dyDescent="0.25">
      <c r="B4" s="113" t="s">
        <v>2</v>
      </c>
      <c r="C4" s="113" t="s">
        <v>30</v>
      </c>
      <c r="D4" s="115" t="s">
        <v>6</v>
      </c>
      <c r="E4" s="115"/>
      <c r="F4" s="117" t="s">
        <v>7</v>
      </c>
      <c r="G4" s="123"/>
      <c r="H4" s="115" t="s">
        <v>8</v>
      </c>
      <c r="I4" s="115"/>
      <c r="J4" s="109" t="s">
        <v>9</v>
      </c>
      <c r="K4" s="110"/>
      <c r="L4" s="110"/>
      <c r="M4" s="110"/>
      <c r="N4" s="110"/>
      <c r="O4" s="111"/>
      <c r="P4" s="110" t="s">
        <v>10</v>
      </c>
      <c r="Q4" s="110"/>
      <c r="R4" s="109" t="s">
        <v>11</v>
      </c>
      <c r="S4" s="110"/>
      <c r="T4" s="110"/>
      <c r="U4" s="110"/>
      <c r="V4" s="110"/>
      <c r="W4" s="110"/>
      <c r="X4" s="110"/>
      <c r="Y4" s="111"/>
    </row>
    <row r="5" spans="2:25" x14ac:dyDescent="0.25">
      <c r="B5" s="113"/>
      <c r="C5" s="113"/>
      <c r="D5" s="116"/>
      <c r="E5" s="116"/>
      <c r="F5" s="117"/>
      <c r="G5" s="123"/>
      <c r="H5" s="116"/>
      <c r="I5" s="116"/>
      <c r="J5" s="124" t="s">
        <v>12</v>
      </c>
      <c r="K5" s="125"/>
      <c r="L5" s="125" t="s">
        <v>13</v>
      </c>
      <c r="M5" s="125"/>
      <c r="N5" s="126" t="s">
        <v>4</v>
      </c>
      <c r="O5" s="127"/>
      <c r="P5" s="125" t="s">
        <v>14</v>
      </c>
      <c r="Q5" s="125"/>
      <c r="R5" s="124" t="s">
        <v>15</v>
      </c>
      <c r="S5" s="125"/>
      <c r="T5" s="125" t="s">
        <v>16</v>
      </c>
      <c r="U5" s="125"/>
      <c r="V5" s="125" t="s">
        <v>17</v>
      </c>
      <c r="W5" s="125"/>
      <c r="X5" s="126" t="s">
        <v>4</v>
      </c>
      <c r="Y5" s="127"/>
    </row>
    <row r="6" spans="2:25" x14ac:dyDescent="0.25">
      <c r="B6" s="113"/>
      <c r="C6" s="113"/>
      <c r="D6" s="116"/>
      <c r="E6" s="116"/>
      <c r="F6" s="119"/>
      <c r="G6" s="120"/>
      <c r="H6" s="116"/>
      <c r="I6" s="116"/>
      <c r="J6" s="124"/>
      <c r="K6" s="125"/>
      <c r="L6" s="125"/>
      <c r="M6" s="125"/>
      <c r="N6" s="128"/>
      <c r="O6" s="129"/>
      <c r="P6" s="125"/>
      <c r="Q6" s="125"/>
      <c r="R6" s="124"/>
      <c r="S6" s="125"/>
      <c r="T6" s="125"/>
      <c r="U6" s="125"/>
      <c r="V6" s="125"/>
      <c r="W6" s="125"/>
      <c r="X6" s="128"/>
      <c r="Y6" s="129"/>
    </row>
    <row r="7" spans="2:25" x14ac:dyDescent="0.25">
      <c r="B7" s="114"/>
      <c r="C7" s="114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25">
      <c r="B8" s="131" t="s">
        <v>20</v>
      </c>
      <c r="C8" s="6" t="s">
        <v>31</v>
      </c>
      <c r="D8" s="36">
        <v>32343</v>
      </c>
      <c r="E8" s="36">
        <v>26166941.407489307</v>
      </c>
      <c r="F8" s="65">
        <v>83</v>
      </c>
      <c r="G8" s="35">
        <v>59556.612789586397</v>
      </c>
      <c r="H8" s="36">
        <v>184</v>
      </c>
      <c r="I8" s="36">
        <v>280300.18559340358</v>
      </c>
      <c r="J8" s="65">
        <v>1204</v>
      </c>
      <c r="K8" s="37">
        <v>818295.51241358626</v>
      </c>
      <c r="L8" s="37">
        <v>0</v>
      </c>
      <c r="M8" s="37">
        <v>0</v>
      </c>
      <c r="N8" s="66">
        <v>1204</v>
      </c>
      <c r="O8" s="42">
        <v>818295.51241358626</v>
      </c>
      <c r="P8" s="36">
        <v>29867</v>
      </c>
      <c r="Q8" s="36">
        <v>24242886.452134971</v>
      </c>
      <c r="R8" s="65">
        <v>2</v>
      </c>
      <c r="S8" s="37">
        <v>1918.368201128698</v>
      </c>
      <c r="T8" s="37">
        <v>176</v>
      </c>
      <c r="U8" s="37">
        <v>134135.61816799323</v>
      </c>
      <c r="V8" s="37">
        <v>827</v>
      </c>
      <c r="W8" s="37">
        <v>629848.65818864189</v>
      </c>
      <c r="X8" s="66">
        <v>1005</v>
      </c>
      <c r="Y8" s="42">
        <v>765902.64455776382</v>
      </c>
    </row>
    <row r="9" spans="2:25" x14ac:dyDescent="0.25">
      <c r="B9" s="134"/>
      <c r="C9" s="6" t="s">
        <v>1</v>
      </c>
      <c r="D9" s="36">
        <v>5590</v>
      </c>
      <c r="E9" s="36">
        <v>20418115.500136029</v>
      </c>
      <c r="F9" s="65">
        <v>12</v>
      </c>
      <c r="G9" s="35">
        <v>41855.306206444322</v>
      </c>
      <c r="H9" s="36">
        <v>76</v>
      </c>
      <c r="I9" s="36">
        <v>516110.80494729721</v>
      </c>
      <c r="J9" s="65">
        <v>236</v>
      </c>
      <c r="K9" s="37">
        <v>1043770.1864653891</v>
      </c>
      <c r="L9" s="37">
        <v>0</v>
      </c>
      <c r="M9" s="37">
        <v>0</v>
      </c>
      <c r="N9" s="66">
        <v>236</v>
      </c>
      <c r="O9" s="42">
        <v>1043770.1864653891</v>
      </c>
      <c r="P9" s="36">
        <v>5081</v>
      </c>
      <c r="Q9" s="36">
        <v>17747687.669147756</v>
      </c>
      <c r="R9" s="65">
        <v>1</v>
      </c>
      <c r="S9" s="37">
        <v>17439.710919351801</v>
      </c>
      <c r="T9" s="37">
        <v>27</v>
      </c>
      <c r="U9" s="37">
        <v>140075.75810423365</v>
      </c>
      <c r="V9" s="37">
        <v>157</v>
      </c>
      <c r="W9" s="37">
        <v>911176.06434555736</v>
      </c>
      <c r="X9" s="66">
        <v>185</v>
      </c>
      <c r="Y9" s="42">
        <v>1068691.5333691428</v>
      </c>
    </row>
    <row r="10" spans="2:25" x14ac:dyDescent="0.25">
      <c r="B10" s="134"/>
      <c r="C10" s="6" t="s">
        <v>32</v>
      </c>
      <c r="D10" s="36">
        <v>1798</v>
      </c>
      <c r="E10" s="36">
        <v>24007793.835062191</v>
      </c>
      <c r="F10" s="65">
        <v>1</v>
      </c>
      <c r="G10" s="35">
        <v>11161.414988385151</v>
      </c>
      <c r="H10" s="36">
        <v>87</v>
      </c>
      <c r="I10" s="36">
        <v>1891852.8646469156</v>
      </c>
      <c r="J10" s="65">
        <v>176</v>
      </c>
      <c r="K10" s="37">
        <v>2682942.5675440002</v>
      </c>
      <c r="L10" s="37">
        <v>0</v>
      </c>
      <c r="M10" s="37">
        <v>0</v>
      </c>
      <c r="N10" s="66">
        <v>176</v>
      </c>
      <c r="O10" s="42">
        <v>2682942.5675440002</v>
      </c>
      <c r="P10" s="36">
        <v>1394</v>
      </c>
      <c r="Q10" s="36">
        <v>15645476.864828289</v>
      </c>
      <c r="R10" s="65">
        <v>0</v>
      </c>
      <c r="S10" s="37">
        <v>0</v>
      </c>
      <c r="T10" s="37">
        <v>16</v>
      </c>
      <c r="U10" s="37">
        <v>416704.45270699193</v>
      </c>
      <c r="V10" s="37">
        <v>124</v>
      </c>
      <c r="W10" s="37">
        <v>3359655.6703476082</v>
      </c>
      <c r="X10" s="66">
        <v>140</v>
      </c>
      <c r="Y10" s="42">
        <v>3776360.1230546003</v>
      </c>
    </row>
    <row r="11" spans="2:25" x14ac:dyDescent="0.25">
      <c r="B11" s="134"/>
      <c r="C11" s="6" t="s">
        <v>33</v>
      </c>
      <c r="D11" s="36">
        <v>209</v>
      </c>
      <c r="E11" s="36">
        <v>7191812.3121917527</v>
      </c>
      <c r="F11" s="65">
        <v>0</v>
      </c>
      <c r="G11" s="35">
        <v>0</v>
      </c>
      <c r="H11" s="36">
        <v>15</v>
      </c>
      <c r="I11" s="36">
        <v>675614.40101568878</v>
      </c>
      <c r="J11" s="65">
        <v>31</v>
      </c>
      <c r="K11" s="37">
        <v>1108258.7495029683</v>
      </c>
      <c r="L11" s="37">
        <v>0</v>
      </c>
      <c r="M11" s="37">
        <v>0</v>
      </c>
      <c r="N11" s="66">
        <v>31</v>
      </c>
      <c r="O11" s="42">
        <v>1108258.7495029683</v>
      </c>
      <c r="P11" s="36">
        <v>142</v>
      </c>
      <c r="Q11" s="36">
        <v>4095635.7944137119</v>
      </c>
      <c r="R11" s="65">
        <v>0</v>
      </c>
      <c r="S11" s="37">
        <v>0</v>
      </c>
      <c r="T11" s="37">
        <v>9</v>
      </c>
      <c r="U11" s="37">
        <v>590299.33519821975</v>
      </c>
      <c r="V11" s="37">
        <v>12</v>
      </c>
      <c r="W11" s="37">
        <v>722004.0320611645</v>
      </c>
      <c r="X11" s="66">
        <v>21</v>
      </c>
      <c r="Y11" s="42">
        <v>1312303.3672593844</v>
      </c>
    </row>
    <row r="12" spans="2:25" x14ac:dyDescent="0.25">
      <c r="B12" s="131" t="s">
        <v>21</v>
      </c>
      <c r="C12" s="16" t="s">
        <v>31</v>
      </c>
      <c r="D12" s="39">
        <v>154</v>
      </c>
      <c r="E12" s="39">
        <v>266211.34488074726</v>
      </c>
      <c r="F12" s="67">
        <v>0</v>
      </c>
      <c r="G12" s="38">
        <v>0</v>
      </c>
      <c r="H12" s="39">
        <v>13</v>
      </c>
      <c r="I12" s="39">
        <v>26892.034237640477</v>
      </c>
      <c r="J12" s="67">
        <v>3</v>
      </c>
      <c r="K12" s="39">
        <v>4987.7573229346153</v>
      </c>
      <c r="L12" s="39">
        <v>0</v>
      </c>
      <c r="M12" s="39">
        <v>0</v>
      </c>
      <c r="N12" s="68">
        <v>3</v>
      </c>
      <c r="O12" s="43">
        <v>4987.7573229346153</v>
      </c>
      <c r="P12" s="39">
        <v>108</v>
      </c>
      <c r="Q12" s="39">
        <v>170537.09077718327</v>
      </c>
      <c r="R12" s="67">
        <v>9</v>
      </c>
      <c r="S12" s="39">
        <v>24276.077599737706</v>
      </c>
      <c r="T12" s="39">
        <v>5</v>
      </c>
      <c r="U12" s="39">
        <v>7499.075695321274</v>
      </c>
      <c r="V12" s="39">
        <v>16</v>
      </c>
      <c r="W12" s="39">
        <v>32019.309247929905</v>
      </c>
      <c r="X12" s="68">
        <v>30</v>
      </c>
      <c r="Y12" s="43">
        <v>63794.462542988884</v>
      </c>
    </row>
    <row r="13" spans="2:25" x14ac:dyDescent="0.25">
      <c r="B13" s="132"/>
      <c r="C13" s="33" t="s">
        <v>1</v>
      </c>
      <c r="D13" s="37">
        <v>147</v>
      </c>
      <c r="E13" s="37">
        <v>561872.11808777053</v>
      </c>
      <c r="F13" s="65">
        <v>0</v>
      </c>
      <c r="G13" s="35">
        <v>0</v>
      </c>
      <c r="H13" s="37">
        <v>28</v>
      </c>
      <c r="I13" s="37">
        <v>123752.18868372038</v>
      </c>
      <c r="J13" s="65">
        <v>2</v>
      </c>
      <c r="K13" s="37">
        <v>3487.9421838703602</v>
      </c>
      <c r="L13" s="37">
        <v>0</v>
      </c>
      <c r="M13" s="37">
        <v>0</v>
      </c>
      <c r="N13" s="66">
        <v>2</v>
      </c>
      <c r="O13" s="42">
        <v>3487.9421838703602</v>
      </c>
      <c r="P13" s="37">
        <v>86</v>
      </c>
      <c r="Q13" s="37">
        <v>318483.51249729685</v>
      </c>
      <c r="R13" s="65">
        <v>8</v>
      </c>
      <c r="S13" s="37">
        <v>34879.421838703602</v>
      </c>
      <c r="T13" s="37">
        <v>9</v>
      </c>
      <c r="U13" s="37">
        <v>36623.39293063878</v>
      </c>
      <c r="V13" s="37">
        <v>14</v>
      </c>
      <c r="W13" s="37">
        <v>44645.659953540606</v>
      </c>
      <c r="X13" s="66">
        <v>31</v>
      </c>
      <c r="Y13" s="42">
        <v>116148.47472288299</v>
      </c>
    </row>
    <row r="14" spans="2:25" x14ac:dyDescent="0.25">
      <c r="B14" s="132"/>
      <c r="C14" s="33" t="s">
        <v>32</v>
      </c>
      <c r="D14" s="37">
        <v>108</v>
      </c>
      <c r="E14" s="37">
        <v>1528276.7472846371</v>
      </c>
      <c r="F14" s="65">
        <v>0</v>
      </c>
      <c r="G14" s="35">
        <v>0</v>
      </c>
      <c r="H14" s="37">
        <v>21</v>
      </c>
      <c r="I14" s="37">
        <v>183500.63829341964</v>
      </c>
      <c r="J14" s="65">
        <v>6</v>
      </c>
      <c r="K14" s="37">
        <v>19009.284902093463</v>
      </c>
      <c r="L14" s="37">
        <v>0</v>
      </c>
      <c r="M14" s="37">
        <v>0</v>
      </c>
      <c r="N14" s="66">
        <v>6</v>
      </c>
      <c r="O14" s="42">
        <v>19009.284902093463</v>
      </c>
      <c r="P14" s="37">
        <v>57</v>
      </c>
      <c r="Q14" s="37">
        <v>1011049.8008385013</v>
      </c>
      <c r="R14" s="65">
        <v>8</v>
      </c>
      <c r="S14" s="37">
        <v>110916.56144707745</v>
      </c>
      <c r="T14" s="37">
        <v>2</v>
      </c>
      <c r="U14" s="37">
        <v>27903.537470962881</v>
      </c>
      <c r="V14" s="37">
        <v>14</v>
      </c>
      <c r="W14" s="37">
        <v>175896.92433258225</v>
      </c>
      <c r="X14" s="66">
        <v>24</v>
      </c>
      <c r="Y14" s="42">
        <v>314717.02325062262</v>
      </c>
    </row>
    <row r="15" spans="2:25" x14ac:dyDescent="0.25">
      <c r="B15" s="133"/>
      <c r="C15" s="17" t="s">
        <v>33</v>
      </c>
      <c r="D15" s="41">
        <v>6</v>
      </c>
      <c r="E15" s="41">
        <v>189046.46636577352</v>
      </c>
      <c r="F15" s="69">
        <v>0</v>
      </c>
      <c r="G15" s="40">
        <v>0</v>
      </c>
      <c r="H15" s="41">
        <v>3</v>
      </c>
      <c r="I15" s="41">
        <v>170909.16700964764</v>
      </c>
      <c r="J15" s="69">
        <v>1</v>
      </c>
      <c r="K15" s="41">
        <v>6975.8843677407203</v>
      </c>
      <c r="L15" s="41">
        <v>0</v>
      </c>
      <c r="M15" s="41">
        <v>0</v>
      </c>
      <c r="N15" s="70">
        <v>1</v>
      </c>
      <c r="O15" s="44">
        <v>6975.8843677407203</v>
      </c>
      <c r="P15" s="41">
        <v>2</v>
      </c>
      <c r="Q15" s="41">
        <v>11161.414988385151</v>
      </c>
      <c r="R15" s="69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70">
        <v>0</v>
      </c>
      <c r="Y15" s="44">
        <v>0</v>
      </c>
    </row>
    <row r="16" spans="2:25" x14ac:dyDescent="0.25">
      <c r="B16" s="134" t="s">
        <v>91</v>
      </c>
      <c r="C16" s="6" t="s">
        <v>31</v>
      </c>
      <c r="D16" s="36">
        <v>220012</v>
      </c>
      <c r="E16" s="36">
        <v>66985937.950799085</v>
      </c>
      <c r="F16" s="65">
        <v>0</v>
      </c>
      <c r="G16" s="35">
        <v>0</v>
      </c>
      <c r="H16" s="36">
        <v>32347</v>
      </c>
      <c r="I16" s="36">
        <v>15658021.41889488</v>
      </c>
      <c r="J16" s="65">
        <v>12729</v>
      </c>
      <c r="K16" s="37">
        <v>3905006.4333349611</v>
      </c>
      <c r="L16" s="37">
        <v>7982</v>
      </c>
      <c r="M16" s="37">
        <v>2044492.2283067435</v>
      </c>
      <c r="N16" s="66">
        <v>20711</v>
      </c>
      <c r="O16" s="42">
        <v>5949498.6616417048</v>
      </c>
      <c r="P16" s="36">
        <v>127117</v>
      </c>
      <c r="Q16" s="36">
        <v>26065144.522570472</v>
      </c>
      <c r="R16" s="65">
        <v>0</v>
      </c>
      <c r="S16" s="37">
        <v>0</v>
      </c>
      <c r="T16" s="37">
        <v>27444</v>
      </c>
      <c r="U16" s="37">
        <v>11642178.510962602</v>
      </c>
      <c r="V16" s="37">
        <v>12393</v>
      </c>
      <c r="W16" s="37">
        <v>7671094.8367294259</v>
      </c>
      <c r="X16" s="66">
        <v>39837</v>
      </c>
      <c r="Y16" s="42">
        <v>19313273.347692028</v>
      </c>
    </row>
    <row r="17" spans="2:25" x14ac:dyDescent="0.25">
      <c r="B17" s="134"/>
      <c r="C17" s="6" t="s">
        <v>1</v>
      </c>
      <c r="D17" s="36">
        <v>4643</v>
      </c>
      <c r="E17" s="36">
        <v>18062066.351577595</v>
      </c>
      <c r="F17" s="65">
        <v>0</v>
      </c>
      <c r="G17" s="35">
        <v>0</v>
      </c>
      <c r="H17" s="36">
        <v>879</v>
      </c>
      <c r="I17" s="36">
        <v>5266406.95642165</v>
      </c>
      <c r="J17" s="65">
        <v>493</v>
      </c>
      <c r="K17" s="37">
        <v>1228891.9528290699</v>
      </c>
      <c r="L17" s="37">
        <v>371</v>
      </c>
      <c r="M17" s="37">
        <v>851859.419397144</v>
      </c>
      <c r="N17" s="66">
        <v>864</v>
      </c>
      <c r="O17" s="42">
        <v>2080751.372226214</v>
      </c>
      <c r="P17" s="36">
        <v>1874</v>
      </c>
      <c r="Q17" s="36">
        <v>5938644.8673186796</v>
      </c>
      <c r="R17" s="65">
        <v>0</v>
      </c>
      <c r="S17" s="37">
        <v>0</v>
      </c>
      <c r="T17" s="37">
        <v>464</v>
      </c>
      <c r="U17" s="37">
        <v>2167235.9820998805</v>
      </c>
      <c r="V17" s="37">
        <v>562</v>
      </c>
      <c r="W17" s="37">
        <v>2609027.1735111717</v>
      </c>
      <c r="X17" s="66">
        <v>1026</v>
      </c>
      <c r="Y17" s="42">
        <v>4776263.1556110522</v>
      </c>
    </row>
    <row r="18" spans="2:25" x14ac:dyDescent="0.25">
      <c r="B18" s="134"/>
      <c r="C18" s="6" t="s">
        <v>32</v>
      </c>
      <c r="D18" s="36">
        <v>1510</v>
      </c>
      <c r="E18" s="36">
        <v>27076429.744194321</v>
      </c>
      <c r="F18" s="65">
        <v>0</v>
      </c>
      <c r="G18" s="35">
        <v>0</v>
      </c>
      <c r="H18" s="36">
        <v>274</v>
      </c>
      <c r="I18" s="36">
        <v>5576147.361790291</v>
      </c>
      <c r="J18" s="65">
        <v>183</v>
      </c>
      <c r="K18" s="37">
        <v>4553301.5269513289</v>
      </c>
      <c r="L18" s="37">
        <v>62</v>
      </c>
      <c r="M18" s="37">
        <v>298046.00058597425</v>
      </c>
      <c r="N18" s="66">
        <v>245</v>
      </c>
      <c r="O18" s="42">
        <v>4851347.527537303</v>
      </c>
      <c r="P18" s="36">
        <v>747</v>
      </c>
      <c r="Q18" s="36">
        <v>12663739.612036191</v>
      </c>
      <c r="R18" s="65">
        <v>0</v>
      </c>
      <c r="S18" s="37">
        <v>0</v>
      </c>
      <c r="T18" s="37">
        <v>116</v>
      </c>
      <c r="U18" s="37">
        <v>2600576.3702729661</v>
      </c>
      <c r="V18" s="37">
        <v>128</v>
      </c>
      <c r="W18" s="37">
        <v>1384618.8725575684</v>
      </c>
      <c r="X18" s="66">
        <v>244</v>
      </c>
      <c r="Y18" s="42">
        <v>3985195.2428305349</v>
      </c>
    </row>
    <row r="19" spans="2:25" x14ac:dyDescent="0.25">
      <c r="B19" s="134"/>
      <c r="C19" s="6" t="s">
        <v>33</v>
      </c>
      <c r="D19" s="36">
        <v>200</v>
      </c>
      <c r="E19" s="36">
        <v>9567670.4837775808</v>
      </c>
      <c r="F19" s="65">
        <v>0</v>
      </c>
      <c r="G19" s="35">
        <v>0</v>
      </c>
      <c r="H19" s="36">
        <v>8</v>
      </c>
      <c r="I19" s="36">
        <v>209520.68698509253</v>
      </c>
      <c r="J19" s="65">
        <v>60</v>
      </c>
      <c r="K19" s="37">
        <v>4732017.8714484023</v>
      </c>
      <c r="L19" s="37">
        <v>7</v>
      </c>
      <c r="M19" s="37">
        <v>0</v>
      </c>
      <c r="N19" s="66">
        <v>67</v>
      </c>
      <c r="O19" s="42">
        <v>4732017.8714484023</v>
      </c>
      <c r="P19" s="36">
        <v>97</v>
      </c>
      <c r="Q19" s="36">
        <v>4106393.6605255632</v>
      </c>
      <c r="R19" s="65">
        <v>0</v>
      </c>
      <c r="S19" s="37">
        <v>0</v>
      </c>
      <c r="T19" s="37">
        <v>2</v>
      </c>
      <c r="U19" s="37">
        <v>247643.89505479558</v>
      </c>
      <c r="V19" s="37">
        <v>26</v>
      </c>
      <c r="W19" s="37">
        <v>272094.36976372678</v>
      </c>
      <c r="X19" s="66">
        <v>28</v>
      </c>
      <c r="Y19" s="42">
        <v>519738.26481852238</v>
      </c>
    </row>
    <row r="20" spans="2:25" x14ac:dyDescent="0.25">
      <c r="B20" s="131" t="s">
        <v>22</v>
      </c>
      <c r="C20" s="16" t="s">
        <v>31</v>
      </c>
      <c r="D20" s="39">
        <v>8212</v>
      </c>
      <c r="E20" s="39">
        <v>7384093.9032863388</v>
      </c>
      <c r="F20" s="67">
        <v>1032</v>
      </c>
      <c r="G20" s="38">
        <v>1398127.4478378247</v>
      </c>
      <c r="H20" s="39">
        <v>28</v>
      </c>
      <c r="I20" s="39">
        <v>12682.901061032013</v>
      </c>
      <c r="J20" s="67">
        <v>82</v>
      </c>
      <c r="K20" s="39">
        <v>57243.822854392361</v>
      </c>
      <c r="L20" s="39">
        <v>9</v>
      </c>
      <c r="M20" s="39">
        <v>6348.7685471325622</v>
      </c>
      <c r="N20" s="68">
        <v>91</v>
      </c>
      <c r="O20" s="43">
        <v>63592.591401524929</v>
      </c>
      <c r="P20" s="39">
        <v>2789</v>
      </c>
      <c r="Q20" s="39">
        <v>2737288.0241505117</v>
      </c>
      <c r="R20" s="67">
        <v>529</v>
      </c>
      <c r="S20" s="39">
        <v>309598.76990742999</v>
      </c>
      <c r="T20" s="39">
        <v>96</v>
      </c>
      <c r="U20" s="39">
        <v>134454.42522200753</v>
      </c>
      <c r="V20" s="39">
        <v>3647</v>
      </c>
      <c r="W20" s="39">
        <v>2728349.7437060084</v>
      </c>
      <c r="X20" s="68">
        <v>4272</v>
      </c>
      <c r="Y20" s="43">
        <v>3172402.9388354458</v>
      </c>
    </row>
    <row r="21" spans="2:25" x14ac:dyDescent="0.25">
      <c r="B21" s="132"/>
      <c r="C21" s="33" t="s">
        <v>1</v>
      </c>
      <c r="D21" s="37">
        <v>1683</v>
      </c>
      <c r="E21" s="37">
        <v>11601044.796897126</v>
      </c>
      <c r="F21" s="65">
        <v>248</v>
      </c>
      <c r="G21" s="35">
        <v>2483445.2747800853</v>
      </c>
      <c r="H21" s="37">
        <v>4</v>
      </c>
      <c r="I21" s="37">
        <v>20020.788135415867</v>
      </c>
      <c r="J21" s="65">
        <v>15</v>
      </c>
      <c r="K21" s="37">
        <v>61060.319635021726</v>
      </c>
      <c r="L21" s="37">
        <v>1</v>
      </c>
      <c r="M21" s="37">
        <v>4778.4807919023933</v>
      </c>
      <c r="N21" s="66">
        <v>16</v>
      </c>
      <c r="O21" s="42">
        <v>65838.800426924121</v>
      </c>
      <c r="P21" s="37">
        <v>1096</v>
      </c>
      <c r="Q21" s="37">
        <v>6342290.1497024782</v>
      </c>
      <c r="R21" s="65">
        <v>25</v>
      </c>
      <c r="S21" s="37">
        <v>212849.91297584251</v>
      </c>
      <c r="T21" s="37">
        <v>22</v>
      </c>
      <c r="U21" s="37">
        <v>219012.47043968999</v>
      </c>
      <c r="V21" s="37">
        <v>272</v>
      </c>
      <c r="W21" s="37">
        <v>2257587.4004366901</v>
      </c>
      <c r="X21" s="66">
        <v>319</v>
      </c>
      <c r="Y21" s="42">
        <v>2689449.7838522228</v>
      </c>
    </row>
    <row r="22" spans="2:25" x14ac:dyDescent="0.25">
      <c r="B22" s="132"/>
      <c r="C22" s="33" t="s">
        <v>32</v>
      </c>
      <c r="D22" s="37">
        <v>840</v>
      </c>
      <c r="E22" s="37">
        <v>13680990.430691101</v>
      </c>
      <c r="F22" s="65">
        <v>91</v>
      </c>
      <c r="G22" s="35">
        <v>1864339.9767005462</v>
      </c>
      <c r="H22" s="37">
        <v>0</v>
      </c>
      <c r="I22" s="37">
        <v>0</v>
      </c>
      <c r="J22" s="65">
        <v>5</v>
      </c>
      <c r="K22" s="37">
        <v>43664.119155080887</v>
      </c>
      <c r="L22" s="37">
        <v>1</v>
      </c>
      <c r="M22" s="37">
        <v>15695.739827416621</v>
      </c>
      <c r="N22" s="66">
        <v>6</v>
      </c>
      <c r="O22" s="42">
        <v>59359.858982497506</v>
      </c>
      <c r="P22" s="37">
        <v>644</v>
      </c>
      <c r="Q22" s="37">
        <v>9360446.9734079279</v>
      </c>
      <c r="R22" s="65">
        <v>0</v>
      </c>
      <c r="S22" s="37">
        <v>0</v>
      </c>
      <c r="T22" s="37">
        <v>57</v>
      </c>
      <c r="U22" s="37">
        <v>1586422.0863474966</v>
      </c>
      <c r="V22" s="37">
        <v>42</v>
      </c>
      <c r="W22" s="37">
        <v>810421.53525263164</v>
      </c>
      <c r="X22" s="66">
        <v>99</v>
      </c>
      <c r="Y22" s="42">
        <v>2396843.6216001282</v>
      </c>
    </row>
    <row r="23" spans="2:25" x14ac:dyDescent="0.25">
      <c r="B23" s="133"/>
      <c r="C23" s="17" t="s">
        <v>33</v>
      </c>
      <c r="D23" s="41">
        <v>100</v>
      </c>
      <c r="E23" s="41">
        <v>3520218.4380297312</v>
      </c>
      <c r="F23" s="69">
        <v>13</v>
      </c>
      <c r="G23" s="40">
        <v>463896.31045475788</v>
      </c>
      <c r="H23" s="41">
        <v>0</v>
      </c>
      <c r="I23" s="41">
        <v>0</v>
      </c>
      <c r="J23" s="69">
        <v>1</v>
      </c>
      <c r="K23" s="41">
        <v>26159.566379027699</v>
      </c>
      <c r="L23" s="41">
        <v>0</v>
      </c>
      <c r="M23" s="41">
        <v>0</v>
      </c>
      <c r="N23" s="70">
        <v>1</v>
      </c>
      <c r="O23" s="44">
        <v>26159.566379027699</v>
      </c>
      <c r="P23" s="41">
        <v>74</v>
      </c>
      <c r="Q23" s="41">
        <v>2416284.7368347622</v>
      </c>
      <c r="R23" s="69">
        <v>0</v>
      </c>
      <c r="S23" s="41">
        <v>0</v>
      </c>
      <c r="T23" s="41">
        <v>9</v>
      </c>
      <c r="U23" s="41">
        <v>568534.5759708687</v>
      </c>
      <c r="V23" s="41">
        <v>3</v>
      </c>
      <c r="W23" s="41">
        <v>45343.248390314679</v>
      </c>
      <c r="X23" s="70">
        <v>12</v>
      </c>
      <c r="Y23" s="44">
        <v>613877.82436118333</v>
      </c>
    </row>
    <row r="24" spans="2:25" x14ac:dyDescent="0.25">
      <c r="B24" s="134" t="s">
        <v>23</v>
      </c>
      <c r="C24" s="6" t="s">
        <v>31</v>
      </c>
      <c r="D24" s="36">
        <v>25175</v>
      </c>
      <c r="E24" s="36">
        <v>18392143.889822882</v>
      </c>
      <c r="F24" s="65">
        <v>0</v>
      </c>
      <c r="G24" s="35">
        <v>0</v>
      </c>
      <c r="H24" s="36">
        <v>1758</v>
      </c>
      <c r="I24" s="36">
        <v>274996.19151592941</v>
      </c>
      <c r="J24" s="65">
        <v>5378</v>
      </c>
      <c r="K24" s="37">
        <v>3140158.3683406464</v>
      </c>
      <c r="L24" s="37">
        <v>0</v>
      </c>
      <c r="M24" s="37">
        <v>0</v>
      </c>
      <c r="N24" s="66">
        <v>5378</v>
      </c>
      <c r="O24" s="42">
        <v>3140158.3683406464</v>
      </c>
      <c r="P24" s="36">
        <v>16635</v>
      </c>
      <c r="Q24" s="36">
        <v>14855276.454995081</v>
      </c>
      <c r="R24" s="65">
        <v>0</v>
      </c>
      <c r="S24" s="37">
        <v>0</v>
      </c>
      <c r="T24" s="37">
        <v>345</v>
      </c>
      <c r="U24" s="37">
        <v>3487.9541823914724</v>
      </c>
      <c r="V24" s="37">
        <v>1059</v>
      </c>
      <c r="W24" s="37">
        <v>118224.920788833</v>
      </c>
      <c r="X24" s="66">
        <v>1404</v>
      </c>
      <c r="Y24" s="42">
        <v>121712.87497122448</v>
      </c>
    </row>
    <row r="25" spans="2:25" x14ac:dyDescent="0.25">
      <c r="B25" s="134"/>
      <c r="C25" s="6" t="s">
        <v>1</v>
      </c>
      <c r="D25" s="36">
        <v>4499</v>
      </c>
      <c r="E25" s="36">
        <v>21886667.983864781</v>
      </c>
      <c r="F25" s="65">
        <v>0</v>
      </c>
      <c r="G25" s="35">
        <v>0</v>
      </c>
      <c r="H25" s="36">
        <v>116</v>
      </c>
      <c r="I25" s="36">
        <v>443212.81588548387</v>
      </c>
      <c r="J25" s="65">
        <v>945</v>
      </c>
      <c r="K25" s="37">
        <v>4166157.2476299433</v>
      </c>
      <c r="L25" s="37">
        <v>0</v>
      </c>
      <c r="M25" s="37">
        <v>0</v>
      </c>
      <c r="N25" s="66">
        <v>945</v>
      </c>
      <c r="O25" s="42">
        <v>4166157.2476299433</v>
      </c>
      <c r="P25" s="36">
        <v>3177</v>
      </c>
      <c r="Q25" s="36">
        <v>16666849.747333467</v>
      </c>
      <c r="R25" s="65">
        <v>0</v>
      </c>
      <c r="S25" s="37">
        <v>0</v>
      </c>
      <c r="T25" s="37">
        <v>122</v>
      </c>
      <c r="U25" s="37">
        <v>32995.937210064803</v>
      </c>
      <c r="V25" s="37">
        <v>139</v>
      </c>
      <c r="W25" s="37">
        <v>577452.23580581928</v>
      </c>
      <c r="X25" s="66">
        <v>261</v>
      </c>
      <c r="Y25" s="42">
        <v>610448.17301588412</v>
      </c>
    </row>
    <row r="26" spans="2:25" x14ac:dyDescent="0.25">
      <c r="B26" s="134"/>
      <c r="C26" s="6" t="s">
        <v>32</v>
      </c>
      <c r="D26" s="36">
        <v>1797</v>
      </c>
      <c r="E26" s="36">
        <v>33374249.338476885</v>
      </c>
      <c r="F26" s="65">
        <v>0</v>
      </c>
      <c r="G26" s="35">
        <v>0</v>
      </c>
      <c r="H26" s="36">
        <v>68</v>
      </c>
      <c r="I26" s="36">
        <v>2143381.5257654288</v>
      </c>
      <c r="J26" s="65">
        <v>237</v>
      </c>
      <c r="K26" s="37">
        <v>3407062.7648568898</v>
      </c>
      <c r="L26" s="37">
        <v>0</v>
      </c>
      <c r="M26" s="37">
        <v>0</v>
      </c>
      <c r="N26" s="66">
        <v>237</v>
      </c>
      <c r="O26" s="42">
        <v>3407062.7648568898</v>
      </c>
      <c r="P26" s="36">
        <v>1387</v>
      </c>
      <c r="Q26" s="36">
        <v>25491617.261965387</v>
      </c>
      <c r="R26" s="65">
        <v>0</v>
      </c>
      <c r="S26" s="37">
        <v>0</v>
      </c>
      <c r="T26" s="37">
        <v>18</v>
      </c>
      <c r="U26" s="37">
        <v>213462.06200166026</v>
      </c>
      <c r="V26" s="37">
        <v>87</v>
      </c>
      <c r="W26" s="37">
        <v>2118725.7238875208</v>
      </c>
      <c r="X26" s="66">
        <v>105</v>
      </c>
      <c r="Y26" s="42">
        <v>2332187.7858891808</v>
      </c>
    </row>
    <row r="27" spans="2:25" x14ac:dyDescent="0.25">
      <c r="B27" s="134"/>
      <c r="C27" s="6" t="s">
        <v>33</v>
      </c>
      <c r="D27" s="36">
        <v>207</v>
      </c>
      <c r="E27" s="36">
        <v>10693653.989508269</v>
      </c>
      <c r="F27" s="65">
        <v>0</v>
      </c>
      <c r="G27" s="35">
        <v>0</v>
      </c>
      <c r="H27" s="36">
        <v>9</v>
      </c>
      <c r="I27" s="36">
        <v>559710.08224567666</v>
      </c>
      <c r="J27" s="65">
        <v>12</v>
      </c>
      <c r="K27" s="37">
        <v>681254.67600505054</v>
      </c>
      <c r="L27" s="37">
        <v>0</v>
      </c>
      <c r="M27" s="37">
        <v>0</v>
      </c>
      <c r="N27" s="66">
        <v>12</v>
      </c>
      <c r="O27" s="42">
        <v>681254.67600505054</v>
      </c>
      <c r="P27" s="36">
        <v>165</v>
      </c>
      <c r="Q27" s="36">
        <v>7866045.259468019</v>
      </c>
      <c r="R27" s="65">
        <v>0</v>
      </c>
      <c r="S27" s="37">
        <v>0</v>
      </c>
      <c r="T27" s="37">
        <v>8</v>
      </c>
      <c r="U27" s="37">
        <v>864451.59085043008</v>
      </c>
      <c r="V27" s="37">
        <v>13</v>
      </c>
      <c r="W27" s="37">
        <v>722192.38093909353</v>
      </c>
      <c r="X27" s="66">
        <v>21</v>
      </c>
      <c r="Y27" s="42">
        <v>1586643.9717895235</v>
      </c>
    </row>
    <row r="28" spans="2:25" x14ac:dyDescent="0.25">
      <c r="B28" s="131" t="s">
        <v>24</v>
      </c>
      <c r="C28" s="16" t="s">
        <v>31</v>
      </c>
      <c r="D28" s="39">
        <v>326</v>
      </c>
      <c r="E28" s="39">
        <v>286154.89030421834</v>
      </c>
      <c r="F28" s="67">
        <v>7</v>
      </c>
      <c r="G28" s="38">
        <v>3051.5286255415031</v>
      </c>
      <c r="H28" s="39">
        <v>50</v>
      </c>
      <c r="I28" s="39">
        <v>49936.589211097235</v>
      </c>
      <c r="J28" s="67">
        <v>60</v>
      </c>
      <c r="K28" s="39">
        <v>46297.549371821609</v>
      </c>
      <c r="L28" s="39">
        <v>0</v>
      </c>
      <c r="M28" s="39">
        <v>0</v>
      </c>
      <c r="N28" s="68">
        <v>60</v>
      </c>
      <c r="O28" s="43">
        <v>46297.549371821609</v>
      </c>
      <c r="P28" s="39">
        <v>188</v>
      </c>
      <c r="Q28" s="39">
        <v>170479.9757239224</v>
      </c>
      <c r="R28" s="67">
        <v>0</v>
      </c>
      <c r="S28" s="39">
        <v>0</v>
      </c>
      <c r="T28" s="39">
        <v>0</v>
      </c>
      <c r="U28" s="39">
        <v>0</v>
      </c>
      <c r="V28" s="39">
        <v>21</v>
      </c>
      <c r="W28" s="39">
        <v>16389.247371835565</v>
      </c>
      <c r="X28" s="68">
        <v>21</v>
      </c>
      <c r="Y28" s="43">
        <v>16389.247371835565</v>
      </c>
    </row>
    <row r="29" spans="2:25" x14ac:dyDescent="0.25">
      <c r="B29" s="132"/>
      <c r="C29" s="33" t="s">
        <v>1</v>
      </c>
      <c r="D29" s="37">
        <v>165</v>
      </c>
      <c r="E29" s="37">
        <v>684006.25039239344</v>
      </c>
      <c r="F29" s="65">
        <v>0</v>
      </c>
      <c r="G29" s="35">
        <v>0</v>
      </c>
      <c r="H29" s="37">
        <v>19</v>
      </c>
      <c r="I29" s="37">
        <v>117587.25087372951</v>
      </c>
      <c r="J29" s="65">
        <v>23</v>
      </c>
      <c r="K29" s="37">
        <v>104045.31534485285</v>
      </c>
      <c r="L29" s="37">
        <v>0</v>
      </c>
      <c r="M29" s="37">
        <v>0</v>
      </c>
      <c r="N29" s="66">
        <v>23</v>
      </c>
      <c r="O29" s="42">
        <v>104045.31534485285</v>
      </c>
      <c r="P29" s="37">
        <v>115</v>
      </c>
      <c r="Q29" s="37">
        <v>424529.51147881773</v>
      </c>
      <c r="R29" s="65">
        <v>0</v>
      </c>
      <c r="S29" s="37">
        <v>0</v>
      </c>
      <c r="T29" s="37">
        <v>0</v>
      </c>
      <c r="U29" s="37">
        <v>0</v>
      </c>
      <c r="V29" s="37">
        <v>8</v>
      </c>
      <c r="W29" s="37">
        <v>37844.172694993409</v>
      </c>
      <c r="X29" s="66">
        <v>8</v>
      </c>
      <c r="Y29" s="42">
        <v>37844.172694993409</v>
      </c>
    </row>
    <row r="30" spans="2:25" x14ac:dyDescent="0.25">
      <c r="B30" s="132"/>
      <c r="C30" s="33" t="s">
        <v>32</v>
      </c>
      <c r="D30" s="37">
        <v>153</v>
      </c>
      <c r="E30" s="37">
        <v>1779143.6334591317</v>
      </c>
      <c r="F30" s="65">
        <v>0</v>
      </c>
      <c r="G30" s="35">
        <v>0</v>
      </c>
      <c r="H30" s="37">
        <v>19</v>
      </c>
      <c r="I30" s="37">
        <v>202823.83799206142</v>
      </c>
      <c r="J30" s="65">
        <v>35</v>
      </c>
      <c r="K30" s="37">
        <v>494729.71936017188</v>
      </c>
      <c r="L30" s="37">
        <v>0</v>
      </c>
      <c r="M30" s="37">
        <v>0</v>
      </c>
      <c r="N30" s="66">
        <v>35</v>
      </c>
      <c r="O30" s="42">
        <v>494729.71936017188</v>
      </c>
      <c r="P30" s="37">
        <v>95</v>
      </c>
      <c r="Q30" s="37">
        <v>1061360.0114404503</v>
      </c>
      <c r="R30" s="65">
        <v>0</v>
      </c>
      <c r="S30" s="37">
        <v>0</v>
      </c>
      <c r="T30" s="37">
        <v>0</v>
      </c>
      <c r="U30" s="37">
        <v>0</v>
      </c>
      <c r="V30" s="37">
        <v>4</v>
      </c>
      <c r="W30" s="37">
        <v>20230.064666448088</v>
      </c>
      <c r="X30" s="66">
        <v>4</v>
      </c>
      <c r="Y30" s="42">
        <v>20230.064666448088</v>
      </c>
    </row>
    <row r="31" spans="2:25" x14ac:dyDescent="0.25">
      <c r="B31" s="133"/>
      <c r="C31" s="17" t="s">
        <v>33</v>
      </c>
      <c r="D31" s="41">
        <v>28</v>
      </c>
      <c r="E31" s="41">
        <v>658935.96835738851</v>
      </c>
      <c r="F31" s="69">
        <v>0</v>
      </c>
      <c r="G31" s="40">
        <v>0</v>
      </c>
      <c r="H31" s="41">
        <v>4</v>
      </c>
      <c r="I31" s="41">
        <v>84338.4420059853</v>
      </c>
      <c r="J31" s="69">
        <v>9</v>
      </c>
      <c r="K31" s="41">
        <v>166374.84217061618</v>
      </c>
      <c r="L31" s="41">
        <v>0</v>
      </c>
      <c r="M31" s="41">
        <v>0</v>
      </c>
      <c r="N31" s="70">
        <v>9</v>
      </c>
      <c r="O31" s="44">
        <v>166374.84217061618</v>
      </c>
      <c r="P31" s="41">
        <v>14</v>
      </c>
      <c r="Q31" s="41">
        <v>402990.77090498147</v>
      </c>
      <c r="R31" s="69">
        <v>0</v>
      </c>
      <c r="S31" s="41">
        <v>0</v>
      </c>
      <c r="T31" s="41">
        <v>0</v>
      </c>
      <c r="U31" s="41">
        <v>0</v>
      </c>
      <c r="V31" s="41">
        <v>1</v>
      </c>
      <c r="W31" s="41">
        <v>5231.9132758055403</v>
      </c>
      <c r="X31" s="70">
        <v>1</v>
      </c>
      <c r="Y31" s="44">
        <v>5231.9132758055403</v>
      </c>
    </row>
    <row r="32" spans="2:25" x14ac:dyDescent="0.25">
      <c r="B32" s="134" t="s">
        <v>25</v>
      </c>
      <c r="C32" s="6" t="s">
        <v>31</v>
      </c>
      <c r="D32" s="36">
        <v>48218</v>
      </c>
      <c r="E32" s="36">
        <v>29388915.454409108</v>
      </c>
      <c r="F32" s="65">
        <v>0</v>
      </c>
      <c r="G32" s="35">
        <v>0</v>
      </c>
      <c r="H32" s="36">
        <v>0</v>
      </c>
      <c r="I32" s="36">
        <v>0</v>
      </c>
      <c r="J32" s="65">
        <v>10706</v>
      </c>
      <c r="K32" s="37">
        <v>6239019.4287448293</v>
      </c>
      <c r="L32" s="37">
        <v>377</v>
      </c>
      <c r="M32" s="37">
        <v>293116.53249715734</v>
      </c>
      <c r="N32" s="66">
        <v>11083</v>
      </c>
      <c r="O32" s="42">
        <v>6532135.9612419866</v>
      </c>
      <c r="P32" s="36">
        <v>29204</v>
      </c>
      <c r="Q32" s="36">
        <v>19972670.146947004</v>
      </c>
      <c r="R32" s="65">
        <v>0</v>
      </c>
      <c r="S32" s="37">
        <v>0</v>
      </c>
      <c r="T32" s="37">
        <v>1931</v>
      </c>
      <c r="U32" s="37">
        <v>0</v>
      </c>
      <c r="V32" s="37">
        <v>6000</v>
      </c>
      <c r="W32" s="37">
        <v>2884109.3462201171</v>
      </c>
      <c r="X32" s="66">
        <v>7931</v>
      </c>
      <c r="Y32" s="42">
        <v>2884109.3462201171</v>
      </c>
    </row>
    <row r="33" spans="2:25" x14ac:dyDescent="0.25">
      <c r="B33" s="134"/>
      <c r="C33" s="6" t="s">
        <v>1</v>
      </c>
      <c r="D33" s="36">
        <v>7999</v>
      </c>
      <c r="E33" s="36">
        <v>30957122.95118276</v>
      </c>
      <c r="F33" s="65">
        <v>0</v>
      </c>
      <c r="G33" s="35">
        <v>0</v>
      </c>
      <c r="H33" s="36">
        <v>0</v>
      </c>
      <c r="I33" s="36">
        <v>0</v>
      </c>
      <c r="J33" s="65">
        <v>1495</v>
      </c>
      <c r="K33" s="37">
        <v>6603577.0591066685</v>
      </c>
      <c r="L33" s="37">
        <v>43</v>
      </c>
      <c r="M33" s="37">
        <v>210068.36366680387</v>
      </c>
      <c r="N33" s="66">
        <v>1538</v>
      </c>
      <c r="O33" s="42">
        <v>6813645.422773472</v>
      </c>
      <c r="P33" s="36">
        <v>5051</v>
      </c>
      <c r="Q33" s="36">
        <v>21098384.913429275</v>
      </c>
      <c r="R33" s="65">
        <v>0</v>
      </c>
      <c r="S33" s="37">
        <v>0</v>
      </c>
      <c r="T33" s="37">
        <v>580</v>
      </c>
      <c r="U33" s="37">
        <v>0</v>
      </c>
      <c r="V33" s="37">
        <v>830</v>
      </c>
      <c r="W33" s="37">
        <v>3045092.614980014</v>
      </c>
      <c r="X33" s="66">
        <v>1410</v>
      </c>
      <c r="Y33" s="42">
        <v>3045092.614980014</v>
      </c>
    </row>
    <row r="34" spans="2:25" x14ac:dyDescent="0.25">
      <c r="B34" s="134"/>
      <c r="C34" s="6" t="s">
        <v>32</v>
      </c>
      <c r="D34" s="36">
        <v>2265</v>
      </c>
      <c r="E34" s="36">
        <v>28103672.909466971</v>
      </c>
      <c r="F34" s="65">
        <v>0</v>
      </c>
      <c r="G34" s="35">
        <v>0</v>
      </c>
      <c r="H34" s="36">
        <v>0</v>
      </c>
      <c r="I34" s="36">
        <v>0</v>
      </c>
      <c r="J34" s="65">
        <v>206</v>
      </c>
      <c r="K34" s="37">
        <v>2375615.3427600781</v>
      </c>
      <c r="L34" s="37">
        <v>18</v>
      </c>
      <c r="M34" s="37">
        <v>263454.56257717073</v>
      </c>
      <c r="N34" s="66">
        <v>224</v>
      </c>
      <c r="O34" s="42">
        <v>2639069.9053372489</v>
      </c>
      <c r="P34" s="36">
        <v>1647</v>
      </c>
      <c r="Q34" s="36">
        <v>21910317.605841607</v>
      </c>
      <c r="R34" s="65">
        <v>0</v>
      </c>
      <c r="S34" s="37">
        <v>0</v>
      </c>
      <c r="T34" s="37">
        <v>204</v>
      </c>
      <c r="U34" s="37">
        <v>0</v>
      </c>
      <c r="V34" s="37">
        <v>190</v>
      </c>
      <c r="W34" s="37">
        <v>3554285.3982881177</v>
      </c>
      <c r="X34" s="66">
        <v>394</v>
      </c>
      <c r="Y34" s="42">
        <v>3554285.3982881177</v>
      </c>
    </row>
    <row r="35" spans="2:25" x14ac:dyDescent="0.25">
      <c r="B35" s="134"/>
      <c r="C35" s="6" t="s">
        <v>33</v>
      </c>
      <c r="D35" s="36">
        <v>352</v>
      </c>
      <c r="E35" s="36">
        <v>5347450.8241309794</v>
      </c>
      <c r="F35" s="65">
        <v>0</v>
      </c>
      <c r="G35" s="35">
        <v>0</v>
      </c>
      <c r="H35" s="36">
        <v>0</v>
      </c>
      <c r="I35" s="36">
        <v>0</v>
      </c>
      <c r="J35" s="65">
        <v>3</v>
      </c>
      <c r="K35" s="37">
        <v>155745.23372700575</v>
      </c>
      <c r="L35" s="37">
        <v>1</v>
      </c>
      <c r="M35" s="37">
        <v>69758.843677407203</v>
      </c>
      <c r="N35" s="66">
        <v>4</v>
      </c>
      <c r="O35" s="42">
        <v>225504.07740441294</v>
      </c>
      <c r="P35" s="36">
        <v>146</v>
      </c>
      <c r="Q35" s="36">
        <v>3985128.7050665845</v>
      </c>
      <c r="R35" s="65">
        <v>0</v>
      </c>
      <c r="S35" s="37">
        <v>0</v>
      </c>
      <c r="T35" s="37">
        <v>184</v>
      </c>
      <c r="U35" s="37">
        <v>0</v>
      </c>
      <c r="V35" s="37">
        <v>18</v>
      </c>
      <c r="W35" s="37">
        <v>1136818.0416599815</v>
      </c>
      <c r="X35" s="66">
        <v>202</v>
      </c>
      <c r="Y35" s="42">
        <v>1136818.0416599815</v>
      </c>
    </row>
    <row r="36" spans="2:25" x14ac:dyDescent="0.25">
      <c r="B36" s="131" t="s">
        <v>26</v>
      </c>
      <c r="C36" s="16" t="s">
        <v>31</v>
      </c>
      <c r="D36" s="39">
        <v>10730</v>
      </c>
      <c r="E36" s="39">
        <v>9062572.5473488141</v>
      </c>
      <c r="F36" s="67">
        <v>0</v>
      </c>
      <c r="G36" s="38">
        <v>0</v>
      </c>
      <c r="H36" s="39">
        <v>78</v>
      </c>
      <c r="I36" s="39">
        <v>78450.103243088641</v>
      </c>
      <c r="J36" s="67">
        <v>1500</v>
      </c>
      <c r="K36" s="39">
        <v>997888.34633173118</v>
      </c>
      <c r="L36" s="39">
        <v>0</v>
      </c>
      <c r="M36" s="39">
        <v>0</v>
      </c>
      <c r="N36" s="68">
        <v>1500</v>
      </c>
      <c r="O36" s="43">
        <v>997888.34633173118</v>
      </c>
      <c r="P36" s="39">
        <v>6396</v>
      </c>
      <c r="Q36" s="39">
        <v>5257274.476704034</v>
      </c>
      <c r="R36" s="67">
        <v>0</v>
      </c>
      <c r="S36" s="39">
        <v>0</v>
      </c>
      <c r="T36" s="39">
        <v>514</v>
      </c>
      <c r="U36" s="39">
        <v>526356.35782101273</v>
      </c>
      <c r="V36" s="39">
        <v>2242</v>
      </c>
      <c r="W36" s="39">
        <v>2202603.2632489484</v>
      </c>
      <c r="X36" s="68">
        <v>2756</v>
      </c>
      <c r="Y36" s="43">
        <v>2728959.6210699612</v>
      </c>
    </row>
    <row r="37" spans="2:25" x14ac:dyDescent="0.25">
      <c r="B37" s="132"/>
      <c r="C37" s="33" t="s">
        <v>1</v>
      </c>
      <c r="D37" s="37">
        <v>2834</v>
      </c>
      <c r="E37" s="37">
        <v>10689188.444656821</v>
      </c>
      <c r="F37" s="65">
        <v>0</v>
      </c>
      <c r="G37" s="35">
        <v>0</v>
      </c>
      <c r="H37" s="37">
        <v>34</v>
      </c>
      <c r="I37" s="37">
        <v>135847.19450858381</v>
      </c>
      <c r="J37" s="65">
        <v>356</v>
      </c>
      <c r="K37" s="37">
        <v>1283232.690389324</v>
      </c>
      <c r="L37" s="37">
        <v>0</v>
      </c>
      <c r="M37" s="37">
        <v>0</v>
      </c>
      <c r="N37" s="66">
        <v>356</v>
      </c>
      <c r="O37" s="42">
        <v>1283232.690389324</v>
      </c>
      <c r="P37" s="37">
        <v>2014</v>
      </c>
      <c r="Q37" s="37">
        <v>7317172.6700895</v>
      </c>
      <c r="R37" s="65">
        <v>0</v>
      </c>
      <c r="S37" s="37">
        <v>0</v>
      </c>
      <c r="T37" s="37">
        <v>78</v>
      </c>
      <c r="U37" s="37">
        <v>368526.63110128284</v>
      </c>
      <c r="V37" s="37">
        <v>352</v>
      </c>
      <c r="W37" s="37">
        <v>1584409.25856813</v>
      </c>
      <c r="X37" s="66">
        <v>430</v>
      </c>
      <c r="Y37" s="42">
        <v>1952935.8896694127</v>
      </c>
    </row>
    <row r="38" spans="2:25" x14ac:dyDescent="0.25">
      <c r="B38" s="132"/>
      <c r="C38" s="33" t="s">
        <v>32</v>
      </c>
      <c r="D38" s="37">
        <v>1273</v>
      </c>
      <c r="E38" s="37">
        <v>16448979.281902462</v>
      </c>
      <c r="F38" s="65">
        <v>0</v>
      </c>
      <c r="G38" s="35">
        <v>0</v>
      </c>
      <c r="H38" s="37">
        <v>14</v>
      </c>
      <c r="I38" s="37">
        <v>139482.8079329757</v>
      </c>
      <c r="J38" s="65">
        <v>169</v>
      </c>
      <c r="K38" s="37">
        <v>2249743.9331780034</v>
      </c>
      <c r="L38" s="37">
        <v>0</v>
      </c>
      <c r="M38" s="37">
        <v>0</v>
      </c>
      <c r="N38" s="66">
        <v>169</v>
      </c>
      <c r="O38" s="42">
        <v>2249743.9331780034</v>
      </c>
      <c r="P38" s="37">
        <v>933</v>
      </c>
      <c r="Q38" s="37">
        <v>11108565.551862212</v>
      </c>
      <c r="R38" s="65">
        <v>0</v>
      </c>
      <c r="S38" s="37">
        <v>0</v>
      </c>
      <c r="T38" s="37">
        <v>10</v>
      </c>
      <c r="U38" s="37">
        <v>156178.84367740719</v>
      </c>
      <c r="V38" s="37">
        <v>147</v>
      </c>
      <c r="W38" s="37">
        <v>2795008.1452518641</v>
      </c>
      <c r="X38" s="66">
        <v>157</v>
      </c>
      <c r="Y38" s="42">
        <v>2951186.9889292712</v>
      </c>
    </row>
    <row r="39" spans="2:25" x14ac:dyDescent="0.25">
      <c r="B39" s="133"/>
      <c r="C39" s="17" t="s">
        <v>33</v>
      </c>
      <c r="D39" s="41">
        <v>94</v>
      </c>
      <c r="E39" s="41">
        <v>4094103.1314744926</v>
      </c>
      <c r="F39" s="69">
        <v>0</v>
      </c>
      <c r="G39" s="40">
        <v>0</v>
      </c>
      <c r="H39" s="41">
        <v>0</v>
      </c>
      <c r="I39" s="41">
        <v>0</v>
      </c>
      <c r="J39" s="69">
        <v>12</v>
      </c>
      <c r="K39" s="41">
        <v>242814.47286729774</v>
      </c>
      <c r="L39" s="41">
        <v>0</v>
      </c>
      <c r="M39" s="41">
        <v>0</v>
      </c>
      <c r="N39" s="70">
        <v>12</v>
      </c>
      <c r="O39" s="44">
        <v>242814.47286729774</v>
      </c>
      <c r="P39" s="41">
        <v>60</v>
      </c>
      <c r="Q39" s="41">
        <v>2672978.8665583078</v>
      </c>
      <c r="R39" s="69">
        <v>0</v>
      </c>
      <c r="S39" s="41">
        <v>0</v>
      </c>
      <c r="T39" s="41">
        <v>0</v>
      </c>
      <c r="U39" s="41">
        <v>0</v>
      </c>
      <c r="V39" s="41">
        <v>22</v>
      </c>
      <c r="W39" s="41">
        <v>1178309.7920488869</v>
      </c>
      <c r="X39" s="70">
        <v>22</v>
      </c>
      <c r="Y39" s="44">
        <v>1178309.7920488869</v>
      </c>
    </row>
    <row r="40" spans="2:25" x14ac:dyDescent="0.25">
      <c r="B40" s="134" t="s">
        <v>27</v>
      </c>
      <c r="C40" s="6" t="s">
        <v>31</v>
      </c>
      <c r="D40" s="36">
        <v>591</v>
      </c>
      <c r="E40" s="36">
        <v>843924.5496369052</v>
      </c>
      <c r="F40" s="65">
        <v>3</v>
      </c>
      <c r="G40" s="35">
        <v>7226.2922476997019</v>
      </c>
      <c r="H40" s="36">
        <v>25</v>
      </c>
      <c r="I40" s="36">
        <v>41907.109123759161</v>
      </c>
      <c r="J40" s="65">
        <v>54</v>
      </c>
      <c r="K40" s="37">
        <v>33388.920377255825</v>
      </c>
      <c r="L40" s="37">
        <v>43</v>
      </c>
      <c r="M40" s="37">
        <v>53099.042490111686</v>
      </c>
      <c r="N40" s="66">
        <v>97</v>
      </c>
      <c r="O40" s="42">
        <v>86487.962867367503</v>
      </c>
      <c r="P40" s="36">
        <v>106</v>
      </c>
      <c r="Q40" s="36">
        <v>77770.229611233968</v>
      </c>
      <c r="R40" s="65">
        <v>39</v>
      </c>
      <c r="S40" s="37">
        <v>102813.13042811002</v>
      </c>
      <c r="T40" s="37">
        <v>21</v>
      </c>
      <c r="U40" s="37">
        <v>48144.010122008214</v>
      </c>
      <c r="V40" s="37">
        <v>300</v>
      </c>
      <c r="W40" s="37">
        <v>479575.8152367266</v>
      </c>
      <c r="X40" s="66">
        <v>360</v>
      </c>
      <c r="Y40" s="42">
        <v>630532.95578684483</v>
      </c>
    </row>
    <row r="41" spans="2:25" x14ac:dyDescent="0.25">
      <c r="B41" s="134"/>
      <c r="C41" s="6" t="s">
        <v>1</v>
      </c>
      <c r="D41" s="36">
        <v>462</v>
      </c>
      <c r="E41" s="36">
        <v>1647653.7068454353</v>
      </c>
      <c r="F41" s="65">
        <v>3</v>
      </c>
      <c r="G41" s="35">
        <v>6703.6017886167519</v>
      </c>
      <c r="H41" s="36">
        <v>9</v>
      </c>
      <c r="I41" s="36">
        <v>24330.128530669474</v>
      </c>
      <c r="J41" s="65">
        <v>23</v>
      </c>
      <c r="K41" s="37">
        <v>92392.621641983656</v>
      </c>
      <c r="L41" s="37">
        <v>53</v>
      </c>
      <c r="M41" s="37">
        <v>208133.12087114842</v>
      </c>
      <c r="N41" s="66">
        <v>76</v>
      </c>
      <c r="O41" s="42">
        <v>300525.74251313211</v>
      </c>
      <c r="P41" s="36">
        <v>154</v>
      </c>
      <c r="Q41" s="36">
        <v>451566.14767249615</v>
      </c>
      <c r="R41" s="65">
        <v>24</v>
      </c>
      <c r="S41" s="37">
        <v>104232.21623846363</v>
      </c>
      <c r="T41" s="37">
        <v>14</v>
      </c>
      <c r="U41" s="37">
        <v>74584.300981506924</v>
      </c>
      <c r="V41" s="37">
        <v>182</v>
      </c>
      <c r="W41" s="37">
        <v>685711.5691205503</v>
      </c>
      <c r="X41" s="66">
        <v>220</v>
      </c>
      <c r="Y41" s="42">
        <v>864528.08634052076</v>
      </c>
    </row>
    <row r="42" spans="2:25" x14ac:dyDescent="0.25">
      <c r="B42" s="134"/>
      <c r="C42" s="6" t="s">
        <v>32</v>
      </c>
      <c r="D42" s="36">
        <v>342</v>
      </c>
      <c r="E42" s="36">
        <v>3598061.3069668156</v>
      </c>
      <c r="F42" s="65">
        <v>1</v>
      </c>
      <c r="G42" s="35">
        <v>1051.3455434562716</v>
      </c>
      <c r="H42" s="36">
        <v>7</v>
      </c>
      <c r="I42" s="36">
        <v>66777.8644725185</v>
      </c>
      <c r="J42" s="65">
        <v>16</v>
      </c>
      <c r="K42" s="37">
        <v>412519.62731337763</v>
      </c>
      <c r="L42" s="37">
        <v>34</v>
      </c>
      <c r="M42" s="37">
        <v>401944.37684424943</v>
      </c>
      <c r="N42" s="66">
        <v>50</v>
      </c>
      <c r="O42" s="42">
        <v>814464.00415762712</v>
      </c>
      <c r="P42" s="36">
        <v>143</v>
      </c>
      <c r="Q42" s="36">
        <v>995990.28213964321</v>
      </c>
      <c r="R42" s="65">
        <v>33</v>
      </c>
      <c r="S42" s="37">
        <v>351581.71749761078</v>
      </c>
      <c r="T42" s="37">
        <v>10</v>
      </c>
      <c r="U42" s="37">
        <v>139163.36171355622</v>
      </c>
      <c r="V42" s="37">
        <v>98</v>
      </c>
      <c r="W42" s="37">
        <v>1229032.7314424035</v>
      </c>
      <c r="X42" s="66">
        <v>141</v>
      </c>
      <c r="Y42" s="42">
        <v>1719777.8106535706</v>
      </c>
    </row>
    <row r="43" spans="2:25" x14ac:dyDescent="0.25">
      <c r="B43" s="134"/>
      <c r="C43" s="6" t="s">
        <v>33</v>
      </c>
      <c r="D43" s="36">
        <v>37</v>
      </c>
      <c r="E43" s="36">
        <v>906321.38614310324</v>
      </c>
      <c r="F43" s="65">
        <v>1</v>
      </c>
      <c r="G43" s="35">
        <v>52304.941437450732</v>
      </c>
      <c r="H43" s="36">
        <v>1</v>
      </c>
      <c r="I43" s="36">
        <v>87431.89796373935</v>
      </c>
      <c r="J43" s="65">
        <v>1</v>
      </c>
      <c r="K43" s="37">
        <v>30038.444098750617</v>
      </c>
      <c r="L43" s="37">
        <v>3</v>
      </c>
      <c r="M43" s="37">
        <v>33542.929243604856</v>
      </c>
      <c r="N43" s="66">
        <v>4</v>
      </c>
      <c r="O43" s="42">
        <v>63581.373342355473</v>
      </c>
      <c r="P43" s="36">
        <v>15</v>
      </c>
      <c r="Q43" s="36">
        <v>220745.13955256678</v>
      </c>
      <c r="R43" s="65">
        <v>8</v>
      </c>
      <c r="S43" s="37">
        <v>307958.60691589175</v>
      </c>
      <c r="T43" s="37">
        <v>0</v>
      </c>
      <c r="U43" s="37">
        <v>0</v>
      </c>
      <c r="V43" s="37">
        <v>8</v>
      </c>
      <c r="W43" s="37">
        <v>174299.42693109918</v>
      </c>
      <c r="X43" s="66">
        <v>16</v>
      </c>
      <c r="Y43" s="42">
        <v>482258.03384699096</v>
      </c>
    </row>
    <row r="44" spans="2:25" x14ac:dyDescent="0.25">
      <c r="B44" s="131" t="s">
        <v>28</v>
      </c>
      <c r="C44" s="16" t="s">
        <v>31</v>
      </c>
      <c r="D44" s="39">
        <v>60</v>
      </c>
      <c r="E44" s="39">
        <v>675544.64217201131</v>
      </c>
      <c r="F44" s="67">
        <v>2</v>
      </c>
      <c r="G44" s="38">
        <v>41855.306206444322</v>
      </c>
      <c r="H44" s="39">
        <v>8</v>
      </c>
      <c r="I44" s="39">
        <v>76106.89845205126</v>
      </c>
      <c r="J44" s="67">
        <v>11</v>
      </c>
      <c r="K44" s="39">
        <v>113567.39750681892</v>
      </c>
      <c r="L44" s="39">
        <v>2</v>
      </c>
      <c r="M44" s="39">
        <v>12207.797643546261</v>
      </c>
      <c r="N44" s="68">
        <v>13</v>
      </c>
      <c r="O44" s="43">
        <v>125775.19515036518</v>
      </c>
      <c r="P44" s="39">
        <v>26</v>
      </c>
      <c r="Q44" s="39">
        <v>249806.41920879518</v>
      </c>
      <c r="R44" s="67">
        <v>1</v>
      </c>
      <c r="S44" s="39">
        <v>17439.710919351801</v>
      </c>
      <c r="T44" s="39">
        <v>0</v>
      </c>
      <c r="U44" s="39">
        <v>0</v>
      </c>
      <c r="V44" s="39">
        <v>10</v>
      </c>
      <c r="W44" s="39">
        <v>164561.11223500359</v>
      </c>
      <c r="X44" s="68">
        <v>11</v>
      </c>
      <c r="Y44" s="43">
        <v>182000.8231543554</v>
      </c>
    </row>
    <row r="45" spans="2:25" x14ac:dyDescent="0.25">
      <c r="B45" s="132"/>
      <c r="C45" s="33" t="s">
        <v>1</v>
      </c>
      <c r="D45" s="36">
        <v>18</v>
      </c>
      <c r="E45" s="36">
        <v>115241.6097550767</v>
      </c>
      <c r="F45" s="65">
        <v>0</v>
      </c>
      <c r="G45" s="35">
        <v>0</v>
      </c>
      <c r="H45" s="36">
        <v>0</v>
      </c>
      <c r="I45" s="36">
        <v>0</v>
      </c>
      <c r="J45" s="65">
        <v>1</v>
      </c>
      <c r="K45" s="36">
        <v>13951.768735481441</v>
      </c>
      <c r="L45" s="36">
        <v>1</v>
      </c>
      <c r="M45" s="36">
        <v>5929.5017125796121</v>
      </c>
      <c r="N45" s="71">
        <v>2</v>
      </c>
      <c r="O45" s="42">
        <v>19881.270448061052</v>
      </c>
      <c r="P45" s="36">
        <v>14</v>
      </c>
      <c r="Q45" s="36">
        <v>86989.278065726787</v>
      </c>
      <c r="R45" s="65">
        <v>0</v>
      </c>
      <c r="S45" s="36">
        <v>0</v>
      </c>
      <c r="T45" s="36">
        <v>0</v>
      </c>
      <c r="U45" s="36">
        <v>0</v>
      </c>
      <c r="V45" s="36">
        <v>2</v>
      </c>
      <c r="W45" s="36">
        <v>8371.061241288864</v>
      </c>
      <c r="X45" s="71">
        <v>2</v>
      </c>
      <c r="Y45" s="42">
        <v>8371.061241288864</v>
      </c>
    </row>
    <row r="46" spans="2:25" x14ac:dyDescent="0.25">
      <c r="B46" s="132"/>
      <c r="C46" s="33" t="s">
        <v>32</v>
      </c>
      <c r="D46" s="36">
        <v>74</v>
      </c>
      <c r="E46" s="36">
        <v>663057.80915375543</v>
      </c>
      <c r="F46" s="65">
        <v>0</v>
      </c>
      <c r="G46" s="35">
        <v>0</v>
      </c>
      <c r="H46" s="36">
        <v>1</v>
      </c>
      <c r="I46" s="36">
        <v>52319.132758055399</v>
      </c>
      <c r="J46" s="65">
        <v>5</v>
      </c>
      <c r="K46" s="36">
        <v>48517.275777636707</v>
      </c>
      <c r="L46" s="36">
        <v>2</v>
      </c>
      <c r="M46" s="36">
        <v>13079.78318951385</v>
      </c>
      <c r="N46" s="71">
        <v>7</v>
      </c>
      <c r="O46" s="42">
        <v>61597.058967150559</v>
      </c>
      <c r="P46" s="36">
        <v>54</v>
      </c>
      <c r="Q46" s="36">
        <v>456536.75244679145</v>
      </c>
      <c r="R46" s="65">
        <v>2</v>
      </c>
      <c r="S46" s="36">
        <v>20927.653103222161</v>
      </c>
      <c r="T46" s="36">
        <v>0</v>
      </c>
      <c r="U46" s="36">
        <v>0</v>
      </c>
      <c r="V46" s="36">
        <v>10</v>
      </c>
      <c r="W46" s="36">
        <v>71677.211878535905</v>
      </c>
      <c r="X46" s="71">
        <v>12</v>
      </c>
      <c r="Y46" s="42">
        <v>92604.864981758059</v>
      </c>
    </row>
    <row r="47" spans="2:25" x14ac:dyDescent="0.25">
      <c r="B47" s="133"/>
      <c r="C47" s="17" t="s">
        <v>33</v>
      </c>
      <c r="D47" s="41">
        <v>16</v>
      </c>
      <c r="E47" s="41">
        <v>351659.45825282001</v>
      </c>
      <c r="F47" s="69">
        <v>0</v>
      </c>
      <c r="G47" s="40">
        <v>0</v>
      </c>
      <c r="H47" s="41">
        <v>1</v>
      </c>
      <c r="I47" s="41">
        <v>13951.768735481441</v>
      </c>
      <c r="J47" s="69">
        <v>2</v>
      </c>
      <c r="K47" s="41">
        <v>69131.014084310533</v>
      </c>
      <c r="L47" s="41">
        <v>0</v>
      </c>
      <c r="M47" s="41">
        <v>0</v>
      </c>
      <c r="N47" s="70">
        <v>2</v>
      </c>
      <c r="O47" s="44">
        <v>69131.014084310533</v>
      </c>
      <c r="P47" s="41">
        <v>9</v>
      </c>
      <c r="Q47" s="41">
        <v>118740.74823335728</v>
      </c>
      <c r="R47" s="69">
        <v>1</v>
      </c>
      <c r="S47" s="41">
        <v>9068.6496780629368</v>
      </c>
      <c r="T47" s="41">
        <v>0</v>
      </c>
      <c r="U47" s="41">
        <v>0</v>
      </c>
      <c r="V47" s="41">
        <v>3</v>
      </c>
      <c r="W47" s="41">
        <v>140767.27752160779</v>
      </c>
      <c r="X47" s="70">
        <v>4</v>
      </c>
      <c r="Y47" s="44">
        <v>149835.92719967072</v>
      </c>
    </row>
    <row r="48" spans="2:25" x14ac:dyDescent="0.25">
      <c r="B48" s="134" t="s">
        <v>0</v>
      </c>
      <c r="C48" s="6" t="s">
        <v>31</v>
      </c>
      <c r="D48" s="36">
        <v>259</v>
      </c>
      <c r="E48" s="36">
        <v>93352.089521524089</v>
      </c>
      <c r="F48" s="65">
        <v>11</v>
      </c>
      <c r="G48" s="35">
        <v>4339.0000767347283</v>
      </c>
      <c r="H48" s="36">
        <v>1</v>
      </c>
      <c r="I48" s="36">
        <v>558.0707494192576</v>
      </c>
      <c r="J48" s="65">
        <v>5</v>
      </c>
      <c r="K48" s="37">
        <v>1517.2548499836066</v>
      </c>
      <c r="L48" s="37">
        <v>19</v>
      </c>
      <c r="M48" s="37">
        <v>16278.22617212297</v>
      </c>
      <c r="N48" s="66">
        <v>24</v>
      </c>
      <c r="O48" s="42">
        <v>17795.481022106578</v>
      </c>
      <c r="P48" s="36">
        <v>206</v>
      </c>
      <c r="Q48" s="36">
        <v>54730.105719527593</v>
      </c>
      <c r="R48" s="65">
        <v>0</v>
      </c>
      <c r="S48" s="37">
        <v>0</v>
      </c>
      <c r="T48" s="37">
        <v>9</v>
      </c>
      <c r="U48" s="37">
        <v>12075.255840559186</v>
      </c>
      <c r="V48" s="37">
        <v>8</v>
      </c>
      <c r="W48" s="37">
        <v>3854.176113176748</v>
      </c>
      <c r="X48" s="66">
        <v>17</v>
      </c>
      <c r="Y48" s="42">
        <v>15929.431953735935</v>
      </c>
    </row>
    <row r="49" spans="2:25" x14ac:dyDescent="0.25">
      <c r="B49" s="134"/>
      <c r="C49" s="6" t="s">
        <v>1</v>
      </c>
      <c r="D49" s="36">
        <v>11</v>
      </c>
      <c r="E49" s="36">
        <v>36882.696772258299</v>
      </c>
      <c r="F49" s="65">
        <v>0</v>
      </c>
      <c r="G49" s="35">
        <v>0</v>
      </c>
      <c r="H49" s="36">
        <v>1</v>
      </c>
      <c r="I49" s="36">
        <v>1046.382655161108</v>
      </c>
      <c r="J49" s="65">
        <v>0</v>
      </c>
      <c r="K49" s="37">
        <v>0</v>
      </c>
      <c r="L49" s="37">
        <v>4</v>
      </c>
      <c r="M49" s="37">
        <v>12905.386080320332</v>
      </c>
      <c r="N49" s="66">
        <v>4</v>
      </c>
      <c r="O49" s="42">
        <v>12905.386080320332</v>
      </c>
      <c r="P49" s="36">
        <v>3</v>
      </c>
      <c r="Q49" s="36">
        <v>8281.570864521349</v>
      </c>
      <c r="R49" s="65">
        <v>0</v>
      </c>
      <c r="S49" s="37">
        <v>0</v>
      </c>
      <c r="T49" s="37">
        <v>3</v>
      </c>
      <c r="U49" s="37">
        <v>14649.357172255512</v>
      </c>
      <c r="V49" s="37">
        <v>0</v>
      </c>
      <c r="W49" s="37">
        <v>0</v>
      </c>
      <c r="X49" s="66">
        <v>3</v>
      </c>
      <c r="Y49" s="42">
        <v>14649.357172255512</v>
      </c>
    </row>
    <row r="50" spans="2:25" x14ac:dyDescent="0.25">
      <c r="B50" s="63"/>
      <c r="C50" s="33" t="s">
        <v>32</v>
      </c>
      <c r="D50" s="36">
        <v>0</v>
      </c>
      <c r="E50" s="36">
        <v>0</v>
      </c>
      <c r="F50" s="65">
        <v>0</v>
      </c>
      <c r="G50" s="35">
        <v>0</v>
      </c>
      <c r="H50" s="36">
        <v>0</v>
      </c>
      <c r="I50" s="36">
        <v>0</v>
      </c>
      <c r="J50" s="65">
        <v>0</v>
      </c>
      <c r="K50" s="37">
        <v>0</v>
      </c>
      <c r="L50" s="37">
        <v>0</v>
      </c>
      <c r="M50" s="37">
        <v>0</v>
      </c>
      <c r="N50" s="66">
        <v>0</v>
      </c>
      <c r="O50" s="42">
        <v>0</v>
      </c>
      <c r="P50" s="36">
        <v>0</v>
      </c>
      <c r="Q50" s="36">
        <v>0</v>
      </c>
      <c r="R50" s="65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66">
        <v>0</v>
      </c>
      <c r="Y50" s="42">
        <v>0</v>
      </c>
    </row>
    <row r="51" spans="2:25" x14ac:dyDescent="0.25">
      <c r="B51" s="64"/>
      <c r="C51" s="17" t="s">
        <v>33</v>
      </c>
      <c r="D51" s="41">
        <v>0</v>
      </c>
      <c r="E51" s="41">
        <v>0</v>
      </c>
      <c r="F51" s="69">
        <v>0</v>
      </c>
      <c r="G51" s="40">
        <v>0</v>
      </c>
      <c r="H51" s="41">
        <v>0</v>
      </c>
      <c r="I51" s="41">
        <v>0</v>
      </c>
      <c r="J51" s="69">
        <v>0</v>
      </c>
      <c r="K51" s="41">
        <v>0</v>
      </c>
      <c r="L51" s="41">
        <v>0</v>
      </c>
      <c r="M51" s="41">
        <v>0</v>
      </c>
      <c r="N51" s="70">
        <v>0</v>
      </c>
      <c r="O51" s="44">
        <v>0</v>
      </c>
      <c r="P51" s="41">
        <v>0</v>
      </c>
      <c r="Q51" s="41">
        <v>0</v>
      </c>
      <c r="R51" s="69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70">
        <v>0</v>
      </c>
      <c r="Y51" s="44">
        <v>0</v>
      </c>
    </row>
    <row r="52" spans="2:25" x14ac:dyDescent="0.25">
      <c r="C52" s="7" t="s">
        <v>4</v>
      </c>
      <c r="D52" s="72">
        <v>385540</v>
      </c>
      <c r="E52" s="72">
        <v>468987182.5747292</v>
      </c>
      <c r="F52" s="73">
        <v>1508</v>
      </c>
      <c r="G52" s="74">
        <v>6438914.3596835742</v>
      </c>
      <c r="H52" s="72">
        <v>36190</v>
      </c>
      <c r="I52" s="72">
        <v>35205928.492336988</v>
      </c>
      <c r="J52" s="73">
        <v>36491</v>
      </c>
      <c r="K52" s="75">
        <v>53463814.81186039</v>
      </c>
      <c r="L52" s="75">
        <v>9033</v>
      </c>
      <c r="M52" s="75">
        <v>4814739.1041220492</v>
      </c>
      <c r="N52" s="76">
        <v>45524</v>
      </c>
      <c r="O52" s="77">
        <v>58278553.91598244</v>
      </c>
      <c r="P52" s="72">
        <v>239132</v>
      </c>
      <c r="Q52" s="72">
        <v>295855949.74949604</v>
      </c>
      <c r="R52" s="73">
        <v>690</v>
      </c>
      <c r="S52" s="75">
        <v>1625900.5076699846</v>
      </c>
      <c r="T52" s="75">
        <v>32505</v>
      </c>
      <c r="U52" s="75">
        <v>22973375.149318803</v>
      </c>
      <c r="V52" s="75">
        <v>29991</v>
      </c>
      <c r="W52" s="75">
        <v>48608560.40024136</v>
      </c>
      <c r="X52" s="76">
        <v>63186</v>
      </c>
      <c r="Y52" s="77">
        <v>73207836.057230145</v>
      </c>
    </row>
    <row r="53" spans="2:25" s="15" customFormat="1" x14ac:dyDescent="0.25">
      <c r="C53" s="24" t="s">
        <v>49</v>
      </c>
      <c r="D53" s="78"/>
      <c r="E53" s="79">
        <v>17110.297671095901</v>
      </c>
      <c r="F53" s="80"/>
      <c r="G53" s="81">
        <v>234.91418415326274</v>
      </c>
      <c r="H53" s="78"/>
      <c r="I53" s="79">
        <v>1284.4357770805761</v>
      </c>
      <c r="J53" s="80"/>
      <c r="K53" s="79">
        <v>1950.5475203845563</v>
      </c>
      <c r="L53" s="82"/>
      <c r="M53" s="79">
        <v>175.65857307212659</v>
      </c>
      <c r="N53" s="82"/>
      <c r="O53" s="81">
        <v>2126.206093456683</v>
      </c>
      <c r="P53" s="78"/>
      <c r="Q53" s="79">
        <v>10793.862937122063</v>
      </c>
      <c r="R53" s="80"/>
      <c r="S53" s="79">
        <v>59.31855433039803</v>
      </c>
      <c r="T53" s="82"/>
      <c r="U53" s="79">
        <v>838.1493181894532</v>
      </c>
      <c r="V53" s="82"/>
      <c r="W53" s="79">
        <v>1773.4108067634629</v>
      </c>
      <c r="X53" s="82"/>
      <c r="Y53" s="81">
        <v>2670.8786792833143</v>
      </c>
    </row>
    <row r="55" spans="2:25" x14ac:dyDescent="0.25">
      <c r="B55" s="6" t="s">
        <v>29</v>
      </c>
    </row>
    <row r="57" spans="2:25" x14ac:dyDescent="0.25">
      <c r="B57" s="6" t="s">
        <v>34</v>
      </c>
    </row>
    <row r="58" spans="2:25" x14ac:dyDescent="0.25">
      <c r="B58" s="6" t="s">
        <v>54</v>
      </c>
    </row>
    <row r="59" spans="2:25" x14ac:dyDescent="0.25">
      <c r="B59" s="6" t="s">
        <v>51</v>
      </c>
    </row>
    <row r="60" spans="2:25" x14ac:dyDescent="0.25">
      <c r="B60" s="6" t="s">
        <v>52</v>
      </c>
    </row>
    <row r="61" spans="2:25" x14ac:dyDescent="0.25">
      <c r="B61" s="6" t="s">
        <v>53</v>
      </c>
    </row>
    <row r="62" spans="2:25" ht="15" customHeight="1" x14ac:dyDescent="0.25">
      <c r="B62" s="104" t="s">
        <v>86</v>
      </c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</row>
    <row r="63" spans="2:25" ht="15" customHeight="1" x14ac:dyDescent="0.25"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</row>
    <row r="64" spans="2:25" x14ac:dyDescent="0.25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</row>
    <row r="65" spans="2:22" x14ac:dyDescent="0.25">
      <c r="B65" s="105" t="s">
        <v>35</v>
      </c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</row>
    <row r="66" spans="2:22" x14ac:dyDescent="0.25">
      <c r="B66" s="106" t="s">
        <v>36</v>
      </c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</row>
    <row r="67" spans="2:22" x14ac:dyDescent="0.25">
      <c r="B67" s="107" t="s">
        <v>37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</row>
    <row r="68" spans="2:22" x14ac:dyDescent="0.25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</row>
    <row r="69" spans="2:22" x14ac:dyDescent="0.25"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</row>
    <row r="70" spans="2:22" x14ac:dyDescent="0.25">
      <c r="B70" s="107" t="s">
        <v>38</v>
      </c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</row>
    <row r="71" spans="2:22" x14ac:dyDescent="0.25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</row>
    <row r="72" spans="2:22" x14ac:dyDescent="0.25">
      <c r="B72" s="103" t="s">
        <v>39</v>
      </c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</row>
    <row r="73" spans="2:22" x14ac:dyDescent="0.25">
      <c r="B73" s="108" t="s">
        <v>40</v>
      </c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</row>
    <row r="74" spans="2:22" x14ac:dyDescent="0.25"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</row>
    <row r="75" spans="2:22" x14ac:dyDescent="0.25">
      <c r="B75" s="103" t="s">
        <v>41</v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</row>
    <row r="76" spans="2:22" x14ac:dyDescent="0.25">
      <c r="B76" s="103" t="s">
        <v>42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</row>
    <row r="77" spans="2:22" x14ac:dyDescent="0.25">
      <c r="B77" s="103" t="s">
        <v>43</v>
      </c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</row>
    <row r="78" spans="2:22" x14ac:dyDescent="0.25">
      <c r="B78" s="103" t="s">
        <v>44</v>
      </c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</row>
    <row r="80" spans="2:22" x14ac:dyDescent="0.2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83"/>
      <c r="O80" s="83"/>
      <c r="P80" s="17"/>
      <c r="Q80" s="17"/>
      <c r="R80" s="17"/>
      <c r="S80" s="17"/>
      <c r="T80" s="17"/>
      <c r="U80" s="17"/>
      <c r="V80" s="17"/>
    </row>
    <row r="81" spans="2:2" x14ac:dyDescent="0.25">
      <c r="B81" s="33" t="s">
        <v>45</v>
      </c>
    </row>
    <row r="82" spans="2:2" x14ac:dyDescent="0.25">
      <c r="B82" s="23" t="str">
        <f>Indice!B15</f>
        <v>Información al: 17/9/2020</v>
      </c>
    </row>
    <row r="83" spans="2:2" x14ac:dyDescent="0.25">
      <c r="B83" s="6" t="s">
        <v>29</v>
      </c>
    </row>
    <row r="85" spans="2:2" x14ac:dyDescent="0.25">
      <c r="B85" s="6" t="str">
        <f>+Indice!B16</f>
        <v>Actualización: 22/9/2020</v>
      </c>
    </row>
  </sheetData>
  <mergeCells count="38"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B28:B31"/>
    <mergeCell ref="B32:B35"/>
    <mergeCell ref="B36:B39"/>
    <mergeCell ref="B40:B43"/>
    <mergeCell ref="B48:B49"/>
    <mergeCell ref="B44:B47"/>
    <mergeCell ref="B75:V75"/>
    <mergeCell ref="B76:V76"/>
    <mergeCell ref="B77:V77"/>
    <mergeCell ref="B62:Y63"/>
    <mergeCell ref="B78:V78"/>
    <mergeCell ref="B65:V65"/>
    <mergeCell ref="B66:V66"/>
    <mergeCell ref="B67:V69"/>
    <mergeCell ref="B70:V71"/>
    <mergeCell ref="B72:V72"/>
    <mergeCell ref="B73:V7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Castellón Chacón Viviana Angélica</cp:lastModifiedBy>
  <dcterms:created xsi:type="dcterms:W3CDTF">2020-05-27T13:45:00Z</dcterms:created>
  <dcterms:modified xsi:type="dcterms:W3CDTF">2020-09-30T11:58:28Z</dcterms:modified>
</cp:coreProperties>
</file>