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d58\bisemanal\"/>
    </mc:Choice>
  </mc:AlternateContent>
  <xr:revisionPtr revIDLastSave="0" documentId="8_{FD0F7FAD-5840-495F-92FE-0E4A2F607620}" xr6:coauthVersionLast="45" xr6:coauthVersionMax="45" xr10:uidLastSave="{00000000-0000-0000-0000-000000000000}"/>
  <bookViews>
    <workbookView xWindow="-110" yWindow="-110" windowWidth="19420" windowHeight="10420" xr2:uid="{78B6616E-225B-4CE1-87DC-2B37FFD23C54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F83" i="2"/>
  <c r="B3" i="2"/>
  <c r="AB30" i="2" l="1"/>
  <c r="D85" i="2"/>
  <c r="AD29" i="2"/>
  <c r="AB29" i="2"/>
  <c r="J85" i="2"/>
  <c r="AB31" i="2"/>
  <c r="AB28" i="2"/>
  <c r="C89" i="2"/>
  <c r="E85" i="2"/>
  <c r="AB53" i="2"/>
  <c r="AB62" i="2"/>
  <c r="AD65" i="2" l="1"/>
  <c r="AD63" i="2"/>
  <c r="D87" i="2"/>
  <c r="AB63" i="2"/>
  <c r="AC66" i="2"/>
  <c r="AB48" i="2"/>
  <c r="AD61" i="2"/>
  <c r="T85" i="2"/>
  <c r="H87" i="2"/>
  <c r="H86" i="2"/>
  <c r="J87" i="2"/>
  <c r="T87" i="2"/>
  <c r="J86" i="2"/>
  <c r="D86" i="2"/>
  <c r="AD43" i="2"/>
  <c r="AB69" i="2"/>
  <c r="AB73" i="2"/>
  <c r="AC73" i="2"/>
  <c r="AD38" i="2"/>
  <c r="AC29" i="2"/>
  <c r="AB70" i="2"/>
  <c r="AB72" i="2"/>
  <c r="AB74" i="2"/>
  <c r="AC30" i="2"/>
  <c r="AB42" i="2"/>
  <c r="AD67" i="2"/>
  <c r="AD76" i="2"/>
  <c r="AC70" i="2"/>
  <c r="AB75" i="2"/>
  <c r="AD70" i="2"/>
  <c r="N85" i="2"/>
  <c r="AB66" i="2"/>
  <c r="AB46" i="2"/>
  <c r="AC65" i="2"/>
  <c r="AC62" i="2"/>
  <c r="H85" i="2"/>
  <c r="O85" i="2"/>
  <c r="AD75" i="2"/>
  <c r="AC67" i="2"/>
  <c r="AC74" i="2"/>
  <c r="AB40" i="2"/>
  <c r="AD30" i="2"/>
  <c r="AB71" i="2"/>
  <c r="AB76" i="2"/>
  <c r="AD73" i="2"/>
  <c r="AD72" i="2"/>
  <c r="AB65" i="2"/>
  <c r="AD74" i="2"/>
  <c r="AC75" i="2"/>
  <c r="AB45" i="2"/>
  <c r="AB50" i="2"/>
  <c r="AB64" i="2"/>
  <c r="AB52" i="2"/>
  <c r="AD64" i="2"/>
  <c r="I85" i="2"/>
  <c r="AD66" i="2"/>
  <c r="AD69" i="2"/>
  <c r="AC71" i="2"/>
  <c r="AC72" i="2"/>
  <c r="AB51" i="2"/>
  <c r="AB67" i="2"/>
  <c r="AC28" i="2"/>
  <c r="AC64" i="2"/>
  <c r="AD71" i="2"/>
  <c r="AC69" i="2"/>
  <c r="AD44" i="2"/>
  <c r="AD39" i="2"/>
  <c r="AB49" i="2"/>
  <c r="AB68" i="2"/>
  <c r="AD28" i="2"/>
  <c r="AC61" i="2"/>
  <c r="AC68" i="2"/>
  <c r="G85" i="2"/>
  <c r="C85" i="2"/>
  <c r="AD45" i="2"/>
  <c r="AB39" i="2"/>
  <c r="AB43" i="2"/>
  <c r="AD68" i="2"/>
  <c r="AB44" i="2"/>
  <c r="AD31" i="2"/>
  <c r="AB38" i="2"/>
  <c r="AB47" i="2"/>
  <c r="M85" i="2"/>
  <c r="W85" i="2"/>
  <c r="AC76" i="2"/>
  <c r="AD62" i="2"/>
  <c r="AC63" i="2"/>
  <c r="AB61" i="2"/>
  <c r="AC31" i="2"/>
  <c r="AC42" i="2"/>
  <c r="AB41" i="2"/>
  <c r="T86" i="2" l="1"/>
  <c r="O86" i="2"/>
  <c r="R85" i="2"/>
  <c r="AD47" i="2"/>
  <c r="AD48" i="2"/>
  <c r="AD42" i="2"/>
  <c r="AC53" i="2"/>
  <c r="AC50" i="2"/>
  <c r="AC45" i="2"/>
  <c r="AC38" i="2"/>
  <c r="AD53" i="2"/>
  <c r="AD51" i="2"/>
  <c r="AD49" i="2"/>
  <c r="AC41" i="2"/>
  <c r="AC43" i="2"/>
  <c r="E87" i="2"/>
  <c r="E86" i="2"/>
  <c r="AD41" i="2"/>
  <c r="AD50" i="2"/>
  <c r="L85" i="2"/>
  <c r="AD40" i="2"/>
  <c r="AC52" i="2"/>
  <c r="Y87" i="2"/>
  <c r="O87" i="2"/>
  <c r="AC47" i="2"/>
  <c r="AC49" i="2"/>
  <c r="AC48" i="2"/>
  <c r="X85" i="2"/>
  <c r="AC44" i="2"/>
  <c r="Q85" i="2"/>
  <c r="AC51" i="2"/>
  <c r="AD46" i="2"/>
  <c r="AD52" i="2"/>
  <c r="AC40" i="2"/>
  <c r="AC46" i="2"/>
  <c r="S85" i="2"/>
  <c r="Y85" i="2"/>
  <c r="AC39" i="2"/>
  <c r="V85" i="2" l="1"/>
  <c r="AA85" i="2"/>
  <c r="Y86" i="2"/>
  <c r="I87" i="2"/>
  <c r="I86" i="2"/>
  <c r="M87" i="2"/>
  <c r="M86" i="2"/>
  <c r="C87" i="2"/>
  <c r="C86" i="2"/>
  <c r="N87" i="2"/>
  <c r="N86" i="2"/>
  <c r="G87" i="2" l="1"/>
  <c r="G86" i="2"/>
  <c r="W87" i="2"/>
  <c r="W86" i="2"/>
  <c r="Q87" i="2"/>
  <c r="Q86" i="2"/>
  <c r="X87" i="2"/>
  <c r="X86" i="2"/>
  <c r="L87" i="2"/>
  <c r="L86" i="2"/>
  <c r="S87" i="2"/>
  <c r="S86" i="2"/>
  <c r="R87" i="2"/>
  <c r="R86" i="2"/>
  <c r="V87" i="2" l="1"/>
  <c r="V86" i="2"/>
  <c r="AA87" i="2"/>
  <c r="AA86" i="2"/>
</calcChain>
</file>

<file path=xl/sharedStrings.xml><?xml version="1.0" encoding="utf-8"?>
<sst xmlns="http://schemas.openxmlformats.org/spreadsheetml/2006/main" count="215" uniqueCount="120">
  <si>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</si>
  <si>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02-09-2020</t>
  </si>
  <si>
    <t>Información al: 30-08-2020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</si>
  <si>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</si>
  <si>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</si>
  <si>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</si>
  <si>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</si>
  <si>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</si>
  <si>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</si>
  <si>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</si>
  <si>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</si>
  <si>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</si>
  <si>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</si>
  <si>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</si>
  <si>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</si>
  <si>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</si>
  <si>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</si>
  <si>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</si>
  <si>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</si>
  <si>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</si>
  <si>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</si>
  <si>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</si>
  <si>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</si>
  <si>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</si>
  <si>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</si>
  <si>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</si>
  <si>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</si>
  <si>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</si>
  <si>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</si>
  <si>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</si>
  <si>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</si>
  <si>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</si>
  <si>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</si>
  <si>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</si>
  <si>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</si>
  <si>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</si>
  <si>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</si>
  <si>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</si>
  <si>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</si>
  <si>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</si>
  <si>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</si>
  <si>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</si>
  <si>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</si>
  <si>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</si>
  <si>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</si>
  <si>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</si>
  <si>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</si>
  <si>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</si>
  <si>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|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</si>
  <si>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</si>
  <si>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</si>
  <si>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</si>
  <si>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</si>
  <si>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</si>
  <si>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</si>
  <si>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</si>
  <si>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</si>
  <si>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</si>
  <si>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</si>
  <si>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UF promedio</t>
  </si>
  <si>
    <t>USD promedio</t>
  </si>
  <si>
    <t>(ultimo mes actualizable)</t>
  </si>
  <si>
    <t>horizontal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</si>
  <si>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</si>
  <si>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</si>
  <si>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</si>
  <si>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</si>
  <si>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</si>
  <si>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</si>
  <si>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</si>
  <si>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</si>
  <si>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</si>
  <si>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</si>
  <si>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</si>
  <si>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</si>
  <si>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</si>
  <si>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</si>
  <si>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</si>
  <si>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</si>
  <si>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</si>
  <si>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</si>
  <si>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</si>
  <si>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</si>
  <si>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</si>
  <si>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</si>
  <si>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</si>
  <si>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</si>
  <si>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</si>
  <si>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</si>
  <si>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</si>
  <si>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</si>
  <si>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</si>
  <si>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</si>
  <si>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</si>
  <si>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</si>
  <si>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</si>
  <si>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</si>
  <si>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</si>
  <si>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</si>
  <si>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</si>
  <si>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</si>
  <si>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</si>
  <si>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</si>
  <si>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</si>
  <si>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</si>
  <si>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</si>
  <si>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</si>
  <si>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</si>
  <si>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</si>
  <si>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</si>
  <si>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</si>
  <si>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</si>
  <si>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</si>
  <si>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</si>
  <si>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</si>
  <si>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</si>
  <si>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Construcción</t>
  </si>
  <si>
    <t>Agropecuario-silvícola</t>
  </si>
  <si>
    <t>Productos metálicos, maquinaria y equipos, y otros n.c.p.</t>
  </si>
  <si>
    <t>Monedas de referencia: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</si>
</sst>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8982207708975496E-2"/>
        <bgColor indexed="64"/>
      </patternFill>
    </fill>
    <fill>
      <patternFill patternType="solid">
        <fgColor theme="0" tint="-4.9439985351115455E-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80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4" applyFont="1" applyFill="1" applyAlignment="1">
      <alignment horizontal="left"/>
    </xf>
    <xf numFmtId="0" fontId="6" fillId="2" borderId="1" xfId="4" applyFont="1" applyFill="1" applyBorder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0" fontId="11" fillId="2" borderId="0" xfId="4" applyFont="1" applyFill="1"/>
    <xf numFmtId="9" fontId="4" fillId="2" borderId="0" xfId="2" applyFont="1" applyFill="1" applyBorder="1" applyAlignment="1"/>
    <xf numFmtId="0" fontId="5" fillId="2" borderId="0" xfId="4" applyFont="1" applyFill="1"/>
    <xf numFmtId="0" fontId="12" fillId="2" borderId="0" xfId="4" applyFont="1" applyFill="1"/>
    <xf numFmtId="0" fontId="6" fillId="2" borderId="0" xfId="4" applyFont="1" applyFill="1"/>
    <xf numFmtId="0" fontId="13" fillId="2" borderId="0" xfId="4" applyFont="1" applyFill="1"/>
    <xf numFmtId="0" fontId="3" fillId="2" borderId="0" xfId="4" applyFill="1"/>
    <xf numFmtId="0" fontId="10" fillId="4" borderId="0" xfId="4" applyFont="1" applyFill="1"/>
    <xf numFmtId="17" fontId="10" fillId="4" borderId="2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3" fontId="11" fillId="2" borderId="0" xfId="4" applyNumberFormat="1" applyFont="1" applyFill="1"/>
    <xf numFmtId="164" fontId="4" fillId="2" borderId="0" xfId="4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4" applyNumberFormat="1" applyFont="1" applyFill="1" applyBorder="1"/>
    <xf numFmtId="3" fontId="11" fillId="2" borderId="1" xfId="4" applyNumberFormat="1" applyFont="1" applyFill="1" applyBorder="1"/>
    <xf numFmtId="164" fontId="4" fillId="2" borderId="1" xfId="4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4" fillId="5" borderId="0" xfId="4" applyFont="1" applyFill="1"/>
    <xf numFmtId="0" fontId="14" fillId="6" borderId="0" xfId="4" applyFont="1" applyFill="1"/>
    <xf numFmtId="3" fontId="11" fillId="6" borderId="0" xfId="4" applyNumberFormat="1" applyFont="1" applyFill="1"/>
    <xf numFmtId="9" fontId="11" fillId="6" borderId="0" xfId="2" applyFont="1" applyFill="1" applyBorder="1" applyAlignment="1"/>
    <xf numFmtId="166" fontId="14" fillId="6" borderId="0" xfId="1" applyFont="1" applyFill="1" applyBorder="1" applyAlignment="1"/>
    <xf numFmtId="164" fontId="15" fillId="5" borderId="0" xfId="1" applyNumberFormat="1" applyFont="1" applyFill="1" applyBorder="1" applyAlignment="1"/>
    <xf numFmtId="164" fontId="15" fillId="7" borderId="0" xfId="1" applyNumberFormat="1" applyFont="1" applyFill="1" applyBorder="1" applyAlignment="1"/>
    <xf numFmtId="164" fontId="4" fillId="7" borderId="0" xfId="4" applyNumberFormat="1" applyFont="1" applyFill="1"/>
    <xf numFmtId="165" fontId="4" fillId="7" borderId="0" xfId="2" applyNumberFormat="1" applyFont="1" applyFill="1" applyBorder="1" applyAlignment="1">
      <alignment vertical="top"/>
    </xf>
    <xf numFmtId="165" fontId="4" fillId="8" borderId="0" xfId="2" applyNumberFormat="1" applyFont="1" applyFill="1" applyAlignment="1">
      <alignment vertical="top"/>
    </xf>
    <xf numFmtId="165" fontId="5" fillId="8" borderId="0" xfId="4" applyNumberFormat="1" applyFont="1" applyFill="1"/>
    <xf numFmtId="0" fontId="14" fillId="2" borderId="0" xfId="4" applyFont="1" applyFill="1"/>
    <xf numFmtId="9" fontId="4" fillId="7" borderId="0" xfId="2" applyFont="1" applyFill="1" applyAlignment="1">
      <alignment vertical="top"/>
    </xf>
    <xf numFmtId="0" fontId="5" fillId="8" borderId="0" xfId="4" applyFont="1" applyFill="1"/>
    <xf numFmtId="166" fontId="15" fillId="2" borderId="0" xfId="1" applyFont="1" applyFill="1" applyBorder="1" applyAlignment="1"/>
    <xf numFmtId="166" fontId="14" fillId="2" borderId="0" xfId="1" applyFont="1" applyFill="1" applyBorder="1" applyAlignment="1"/>
    <xf numFmtId="3" fontId="15" fillId="2" borderId="0" xfId="1" applyNumberFormat="1" applyFont="1" applyFill="1" applyBorder="1" applyAlignment="1"/>
    <xf numFmtId="3" fontId="4" fillId="2" borderId="3" xfId="4" applyNumberFormat="1" applyFont="1" applyFill="1" applyBorder="1"/>
    <xf numFmtId="3" fontId="4" fillId="2" borderId="4" xfId="4" applyNumberFormat="1" applyFont="1" applyFill="1" applyBorder="1"/>
    <xf numFmtId="9" fontId="11" fillId="2" borderId="0" xfId="2" applyFont="1" applyFill="1" applyBorder="1" applyAlignment="1"/>
    <xf numFmtId="0" fontId="4" fillId="2" borderId="1" xfId="4" applyFont="1" applyFill="1" applyBorder="1"/>
    <xf numFmtId="3" fontId="4" fillId="2" borderId="0" xfId="4" applyNumberFormat="1" applyFont="1" applyFill="1" applyAlignment="1">
      <alignment horizontal="right"/>
    </xf>
    <xf numFmtId="164" fontId="4" fillId="2" borderId="0" xfId="4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4" applyNumberFormat="1" applyFont="1" applyFill="1" applyBorder="1" applyAlignment="1">
      <alignment horizontal="right"/>
    </xf>
    <xf numFmtId="164" fontId="4" fillId="2" borderId="1" xfId="4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16" fillId="2" borderId="0" xfId="4" applyFont="1" applyFill="1"/>
    <xf numFmtId="9" fontId="12" fillId="2" borderId="0" xfId="2" applyFont="1" applyFill="1" applyBorder="1" applyAlignment="1"/>
    <xf numFmtId="0" fontId="4" fillId="2" borderId="0" xfId="4" applyFont="1" applyFill="1" applyAlignment="1">
      <alignment horizontal="center"/>
    </xf>
    <xf numFmtId="0" fontId="4" fillId="4" borderId="0" xfId="4" applyFont="1" applyFill="1"/>
    <xf numFmtId="0" fontId="10" fillId="4" borderId="0" xfId="4" applyFont="1" applyFill="1" applyAlignment="1">
      <alignment horizontal="center"/>
    </xf>
    <xf numFmtId="3" fontId="4" fillId="2" borderId="0" xfId="4" applyNumberFormat="1" applyFont="1" applyFill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0" fontId="17" fillId="2" borderId="0" xfId="4" applyFont="1" applyFill="1" applyAlignment="1">
      <alignment horizontal="left"/>
    </xf>
    <xf numFmtId="0" fontId="5" fillId="2" borderId="0" xfId="4" applyFont="1" applyFill="1" applyBorder="1"/>
    <xf numFmtId="0" fontId="18" fillId="9" borderId="0" xfId="0" applyFont="1" applyFill="1" applyBorder="1"/>
    <xf numFmtId="0" fontId="10" fillId="2" borderId="0" xfId="4" applyFont="1" applyFill="1"/>
    <xf numFmtId="3" fontId="5" fillId="2" borderId="0" xfId="4" applyNumberFormat="1" applyFont="1" applyFill="1"/>
    <xf numFmtId="9" fontId="5" fillId="2" borderId="0" xfId="2" applyFont="1" applyFill="1" applyBorder="1" applyAlignment="1"/>
    <xf numFmtId="0" fontId="17" fillId="2" borderId="0" xfId="4" applyFont="1" applyFill="1"/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0" fontId="4" fillId="2" borderId="0" xfId="0" applyFont="1" applyFill="1" applyAlignment="1">
      <alignment horizontal="left"/>
    </xf>
    <xf numFmtId="0" fontId="11" fillId="2" borderId="1" xfId="0" applyFont="1" applyFill="1" applyBorder="1"/>
    <xf numFmtId="0" fontId="4" fillId="2" borderId="1" xfId="0" applyFont="1" applyFill="1" applyBorder="1"/>
    <xf numFmtId="0" fontId="1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2" fillId="2" borderId="0" xfId="0" applyFont="1" applyFill="1"/>
    <xf numFmtId="0" fontId="10" fillId="4" borderId="2" xfId="4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</cellXfs>
  <cellStyles count="5">
    <cellStyle name="Hipervínculo 2" xfId="3" xr:uid="{5A57F40A-87DB-4B4E-A143-FFD39234A642}"/>
    <cellStyle name="Millares [0]" xfId="1" builtinId="6"/>
    <cellStyle name="Normal" xfId="0" builtinId="0"/>
    <cellStyle name="Normal 2" xfId="4" xr:uid="{C6073349-CC1A-4453-ACD3-E0E925DFE698}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5363444152814232"/>
          <c:w val="0.6954568518518518"/>
          <c:h val="0.56361840186643342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786292.4066590002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133242.66295499998</c:v>
              </c:pt>
              <c:pt idx="15">
                <c:v>125879.993678</c:v>
              </c:pt>
              <c:pt idx="16">
                <c:v>114609.90753299999</c:v>
              </c:pt>
              <c:pt idx="17">
                <c:v>139462.074826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1D-41A3-92CD-D2C4498DAF7B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591180.52020800009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105290.35009499999</c:v>
              </c:pt>
              <c:pt idx="15">
                <c:v>98173.998850999997</c:v>
              </c:pt>
              <c:pt idx="16">
                <c:v>90831.991392000011</c:v>
              </c:pt>
              <c:pt idx="17">
                <c:v>108370.295839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1D-41A3-92CD-D2C4498DA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16242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7801</c:v>
              </c:pt>
              <c:pt idx="15">
                <c:v>6525</c:v>
              </c:pt>
              <c:pt idx="16">
                <c:v>6195</c:v>
              </c:pt>
              <c:pt idx="17">
                <c:v>6757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1D-41A3-92CD-D2C4498DA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13694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7378</c:v>
              </c:pt>
              <c:pt idx="15">
                <c:v>6132</c:v>
              </c:pt>
              <c:pt idx="16">
                <c:v>5829</c:v>
              </c:pt>
              <c:pt idx="17">
                <c:v>6313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4C-450C-B72D-8F4A95B10287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1720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308</c:v>
              </c:pt>
              <c:pt idx="15">
                <c:v>276</c:v>
              </c:pt>
              <c:pt idx="16">
                <c:v>288</c:v>
              </c:pt>
              <c:pt idx="17">
                <c:v>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4C-450C-B72D-8F4A95B10287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756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108</c:v>
              </c:pt>
              <c:pt idx="15">
                <c:v>105</c:v>
              </c:pt>
              <c:pt idx="16">
                <c:v>71</c:v>
              </c:pt>
              <c:pt idx="17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4C-450C-B72D-8F4A95B10287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7</c:v>
              </c:pt>
              <c:pt idx="17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4C-450C-B72D-8F4A95B10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193288.278078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62478.423594</c:v>
              </c:pt>
              <c:pt idx="15">
                <c:v>56173.178313999997</c:v>
              </c:pt>
              <c:pt idx="16">
                <c:v>56459.88854</c:v>
              </c:pt>
              <c:pt idx="17">
                <c:v>59708.797780000001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85-450B-A229-3AE27B5DD550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212783.96708500001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30210.494807999999</c:v>
              </c:pt>
              <c:pt idx="15">
                <c:v>25799.464692000001</c:v>
              </c:pt>
              <c:pt idx="16">
                <c:v>28043.397966</c:v>
              </c:pt>
              <c:pt idx="17">
                <c:v>31342.701021000001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85-450B-A229-3AE27B5DD550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314605.89826099999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37213.738496999998</c:v>
              </c:pt>
              <c:pt idx="15">
                <c:v>34700.027023000002</c:v>
              </c:pt>
              <c:pt idx="16">
                <c:v>24149.937415</c:v>
              </c:pt>
              <c:pt idx="17">
                <c:v>35752.582832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85-450B-A229-3AE27B5DD550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5956.6836119999998</c:v>
              </c:pt>
              <c:pt idx="17">
                <c:v>12657.993193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85-450B-A229-3AE27B5D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163810.352399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53068.333659000004</c:v>
              </c:pt>
              <c:pt idx="15">
                <c:v>47720.013983999997</c:v>
              </c:pt>
              <c:pt idx="16">
                <c:v>47972.205441999999</c:v>
              </c:pt>
              <c:pt idx="17">
                <c:v>50733.531314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99-4FE6-B912-7E45924A5C77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168973.78110699999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24168.395858</c:v>
              </c:pt>
              <c:pt idx="15">
                <c:v>20639.571764</c:v>
              </c:pt>
              <c:pt idx="16">
                <c:v>22380.819594000001</c:v>
              </c:pt>
              <c:pt idx="17">
                <c:v>25015.160631999999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99-4FE6-B912-7E45924A5C77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219027.82876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26049.616944000001</c:v>
              </c:pt>
              <c:pt idx="15">
                <c:v>24290.018914</c:v>
              </c:pt>
              <c:pt idx="16">
                <c:v>16904.956188</c:v>
              </c:pt>
              <c:pt idx="17">
                <c:v>25026.807977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99-4FE6-B912-7E45924A5C77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evoluciones!$C$46:$T$46</c:f>
              <c:strCache>
                <c:ptCount val="1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3574.0101679999998</c:v>
              </c:pt>
              <c:pt idx="17">
                <c:v>7594.795916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99-4FE6-B912-7E45924A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general'!$AB$38:$AB$53</c:f>
              <c:numCache>
                <c:formatCode>0.00%</c:formatCode>
                <c:ptCount val="16"/>
                <c:pt idx="0">
                  <c:v>0.3575304401750683</c:v>
                </c:pt>
                <c:pt idx="1">
                  <c:v>0.16655337316494342</c:v>
                </c:pt>
                <c:pt idx="2">
                  <c:v>0.13244010351448368</c:v>
                </c:pt>
                <c:pt idx="3">
                  <c:v>5.2371411875544109E-2</c:v>
                </c:pt>
                <c:pt idx="4">
                  <c:v>5.1763204655766643E-2</c:v>
                </c:pt>
                <c:pt idx="5">
                  <c:v>4.0881065674454105E-2</c:v>
                </c:pt>
                <c:pt idx="6">
                  <c:v>6.815498551035741E-2</c:v>
                </c:pt>
                <c:pt idx="7">
                  <c:v>2.6242352688633681E-2</c:v>
                </c:pt>
                <c:pt idx="8">
                  <c:v>1.4054357029563641E-2</c:v>
                </c:pt>
                <c:pt idx="9">
                  <c:v>1.1627490966333941E-2</c:v>
                </c:pt>
                <c:pt idx="10">
                  <c:v>1.119220540708144E-2</c:v>
                </c:pt>
                <c:pt idx="11">
                  <c:v>9.8386462022825652E-3</c:v>
                </c:pt>
                <c:pt idx="12">
                  <c:v>8.4433472863224921E-3</c:v>
                </c:pt>
                <c:pt idx="13">
                  <c:v>6.2072913312582736E-3</c:v>
                </c:pt>
                <c:pt idx="14">
                  <c:v>6.2311425947789581E-3</c:v>
                </c:pt>
                <c:pt idx="15">
                  <c:v>3.646858192312738E-2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2-42DC-8BE8-AFA67718D0EA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general'!$AC$38:$AC$53</c:f>
              <c:numCache>
                <c:formatCode>0.00%</c:formatCode>
                <c:ptCount val="16"/>
                <c:pt idx="0">
                  <c:v>0.30887926231039275</c:v>
                </c:pt>
                <c:pt idx="1">
                  <c:v>0.16472105124001485</c:v>
                </c:pt>
                <c:pt idx="2">
                  <c:v>7.6028056404787853E-2</c:v>
                </c:pt>
                <c:pt idx="3">
                  <c:v>5.7076247116105983E-2</c:v>
                </c:pt>
                <c:pt idx="4">
                  <c:v>8.2997185667985404E-2</c:v>
                </c:pt>
                <c:pt idx="5">
                  <c:v>3.4023521891632345E-2</c:v>
                </c:pt>
                <c:pt idx="6">
                  <c:v>5.975251762104148E-2</c:v>
                </c:pt>
                <c:pt idx="7">
                  <c:v>3.7284616033912935E-2</c:v>
                </c:pt>
                <c:pt idx="8">
                  <c:v>1.8177596224748446E-2</c:v>
                </c:pt>
                <c:pt idx="9">
                  <c:v>2.5753187780897635E-2</c:v>
                </c:pt>
                <c:pt idx="10">
                  <c:v>2.0409388150269932E-2</c:v>
                </c:pt>
                <c:pt idx="11">
                  <c:v>1.5991493431350055E-2</c:v>
                </c:pt>
                <c:pt idx="12">
                  <c:v>1.807625893655369E-2</c:v>
                </c:pt>
                <c:pt idx="13">
                  <c:v>8.031465479674994E-3</c:v>
                </c:pt>
                <c:pt idx="14">
                  <c:v>5.8267976604740477E-3</c:v>
                </c:pt>
                <c:pt idx="15">
                  <c:v>6.6971354050157653E-2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2-42DC-8BE8-AFA67718D0EA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general'!$AD$38:$AD$53</c:f>
              <c:numCache>
                <c:formatCode>0.00%</c:formatCode>
                <c:ptCount val="16"/>
                <c:pt idx="0">
                  <c:v>0.30818818572884554</c:v>
                </c:pt>
                <c:pt idx="1">
                  <c:v>0.16889709734091274</c:v>
                </c:pt>
                <c:pt idx="2">
                  <c:v>7.7709666526035712E-2</c:v>
                </c:pt>
                <c:pt idx="3">
                  <c:v>5.8125815597860647E-2</c:v>
                </c:pt>
                <c:pt idx="4">
                  <c:v>8.0451355690843038E-2</c:v>
                </c:pt>
                <c:pt idx="5">
                  <c:v>3.4771206957149491E-2</c:v>
                </c:pt>
                <c:pt idx="6">
                  <c:v>6.1322627368915431E-2</c:v>
                </c:pt>
                <c:pt idx="7">
                  <c:v>3.6780699190373585E-2</c:v>
                </c:pt>
                <c:pt idx="8">
                  <c:v>1.8104966821380762E-2</c:v>
                </c:pt>
                <c:pt idx="9">
                  <c:v>2.4610873349775547E-2</c:v>
                </c:pt>
                <c:pt idx="10">
                  <c:v>2.0083016780198876E-2</c:v>
                </c:pt>
                <c:pt idx="11">
                  <c:v>1.5725422572682612E-2</c:v>
                </c:pt>
                <c:pt idx="12">
                  <c:v>1.6954652843522801E-2</c:v>
                </c:pt>
                <c:pt idx="13">
                  <c:v>7.9185879144810373E-3</c:v>
                </c:pt>
                <c:pt idx="14">
                  <c:v>5.9338701980307012E-3</c:v>
                </c:pt>
                <c:pt idx="15">
                  <c:v>6.4421955118991542E-2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2-42DC-8BE8-AFA67718D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general'!$AB$28:$AD$28</c:f>
              <c:numCache>
                <c:formatCode>0.00%</c:formatCode>
                <c:ptCount val="3"/>
                <c:pt idx="0">
                  <c:v>0.89091098169717142</c:v>
                </c:pt>
                <c:pt idx="1">
                  <c:v>0.31539899524844345</c:v>
                </c:pt>
                <c:pt idx="2">
                  <c:v>0.351046663112143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2-45C8-8148-DFC55DA9CC10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general'!$AB$29:$AD$29</c:f>
              <c:numCache>
                <c:formatCode>0.00%</c:formatCode>
                <c:ptCount val="3"/>
                <c:pt idx="0">
                  <c:v>7.6803417914586794E-2</c:v>
                </c:pt>
                <c:pt idx="1">
                  <c:v>0.25918208233303663</c:v>
                </c:pt>
                <c:pt idx="2">
                  <c:v>0.27032167994943784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2-45C8-8148-DFC55DA9CC10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general'!$AB$30:$AD$30</c:f>
              <c:numCache>
                <c:formatCode>0.00%</c:formatCode>
                <c:ptCount val="3"/>
                <c:pt idx="0">
                  <c:v>2.9464780920687744E-2</c:v>
                </c:pt>
                <c:pt idx="1">
                  <c:v>0.34063436352131177</c:v>
                </c:pt>
                <c:pt idx="2">
                  <c:v>0.31186870605900519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2-45C8-8148-DFC55DA9CC10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D2-45C8-8148-DFC55DA9C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general'!$AB$31:$AD$31</c:f>
              <c:numCache>
                <c:formatCode>0.00%</c:formatCode>
                <c:ptCount val="3"/>
                <c:pt idx="0">
                  <c:v>2.8208194675540766E-3</c:v>
                </c:pt>
                <c:pt idx="1">
                  <c:v>8.4784558897208137E-2</c:v>
                </c:pt>
                <c:pt idx="2">
                  <c:v>6.6762950879413918E-2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D2-45C8-8148-DFC55DA9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general'!$AB$61:$AB$76</c15:sqref>
                  </c15:fullRef>
                </c:ext>
              </c:extLst>
              <c:f>'cuadro general'!$AB$67</c:f>
              <c:numCache>
                <c:formatCode>0.00%</c:formatCode>
                <c:ptCount val="1"/>
                <c:pt idx="0">
                  <c:v>0.41995864668213784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F-4F67-AB30-0B7505F14830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general'!$AC$61:$AC$76</c15:sqref>
                  </c15:fullRef>
                </c:ext>
              </c:extLst>
              <c:f>'cuadro general'!$AC$67</c:f>
              <c:numCache>
                <c:formatCode>0.00%</c:formatCode>
                <c:ptCount val="1"/>
                <c:pt idx="0">
                  <c:v>0.60719210428002834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F-4F67-AB30-0B7505F14830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general'!$AD$61:$AD$76</c15:sqref>
                  </c15:fullRef>
                </c:ext>
              </c:extLst>
              <c:f>'cuadro general'!$AD$67</c:f>
              <c:numCache>
                <c:formatCode>0.00%</c:formatCode>
                <c:ptCount val="1"/>
                <c:pt idx="0">
                  <c:v>0.59421372213593882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F-4F67-AB30-0B7505F1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general'!$AB$61:$AB$76</c15:sqref>
                  </c15:fullRef>
                </c:ext>
              </c:extLst>
              <c:f>('cuadro general'!$AB$61:$AB$66,'cuadro general'!$AB$68:$AB$76)</c:f>
              <c:numCache>
                <c:formatCode>0.00%</c:formatCode>
                <c:ptCount val="15"/>
                <c:pt idx="0">
                  <c:v>1.3317687703931182E-2</c:v>
                </c:pt>
                <c:pt idx="1">
                  <c:v>2.0079042417685961E-2</c:v>
                </c:pt>
                <c:pt idx="2">
                  <c:v>3.1067334368620334E-2</c:v>
                </c:pt>
                <c:pt idx="3">
                  <c:v>1.9463977246950846E-2</c:v>
                </c:pt>
                <c:pt idx="4">
                  <c:v>4.3063286280120745E-2</c:v>
                </c:pt>
                <c:pt idx="5">
                  <c:v>9.058470450698819E-2</c:v>
                </c:pt>
                <c:pt idx="6">
                  <c:v>4.4341400429236968E-2</c:v>
                </c:pt>
                <c:pt idx="7">
                  <c:v>5.7475877231247058E-2</c:v>
                </c:pt>
                <c:pt idx="8">
                  <c:v>2.1365880895465095E-2</c:v>
                </c:pt>
                <c:pt idx="9">
                  <c:v>7.719722217375373E-2</c:v>
                </c:pt>
                <c:pt idx="10">
                  <c:v>5.616722793181065E-2</c:v>
                </c:pt>
                <c:pt idx="11">
                  <c:v>2.5278742300779956E-2</c:v>
                </c:pt>
                <c:pt idx="12">
                  <c:v>5.6045087330529916E-2</c:v>
                </c:pt>
                <c:pt idx="13">
                  <c:v>1.0102772591649073E-2</c:v>
                </c:pt>
                <c:pt idx="14">
                  <c:v>1.4491109909092496E-2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4-48E4-9B6E-4D70D5493337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general'!$AC$61:$AC$76</c15:sqref>
                  </c15:fullRef>
                </c:ext>
              </c:extLst>
              <c:f>('cuadro general'!$AC$61:$AC$66,'cuadro general'!$AC$68:$AC$76)</c:f>
              <c:numCache>
                <c:formatCode>0.00%</c:formatCode>
                <c:ptCount val="15"/>
                <c:pt idx="0">
                  <c:v>5.2563198723924592E-3</c:v>
                </c:pt>
                <c:pt idx="1">
                  <c:v>1.9888818717093235E-2</c:v>
                </c:pt>
                <c:pt idx="2">
                  <c:v>2.3492712250028028E-2</c:v>
                </c:pt>
                <c:pt idx="3">
                  <c:v>1.0056527096630158E-2</c:v>
                </c:pt>
                <c:pt idx="4">
                  <c:v>2.7646088413398936E-2</c:v>
                </c:pt>
                <c:pt idx="5">
                  <c:v>6.2965883365392827E-2</c:v>
                </c:pt>
                <c:pt idx="6">
                  <c:v>2.9712801971256541E-2</c:v>
                </c:pt>
                <c:pt idx="7">
                  <c:v>4.2424300029006386E-2</c:v>
                </c:pt>
                <c:pt idx="8">
                  <c:v>1.4283846514728759E-2</c:v>
                </c:pt>
                <c:pt idx="9">
                  <c:v>5.3636537247847657E-2</c:v>
                </c:pt>
                <c:pt idx="10">
                  <c:v>3.1200573847331804E-2</c:v>
                </c:pt>
                <c:pt idx="11">
                  <c:v>1.3872938759993573E-2</c:v>
                </c:pt>
                <c:pt idx="12">
                  <c:v>4.174830171537177E-2</c:v>
                </c:pt>
                <c:pt idx="13">
                  <c:v>4.2537401482449395E-3</c:v>
                </c:pt>
                <c:pt idx="14">
                  <c:v>1.2368505771254711E-2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E4-48E4-9B6E-4D70D5493337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general'!$AD$61:$AD$76</c15:sqref>
                  </c15:fullRef>
                </c:ext>
              </c:extLst>
              <c:f>('cuadro general'!$AD$61:$AD$66,'cuadro general'!$AD$68:$AD$76)</c:f>
              <c:numCache>
                <c:formatCode>0.00%</c:formatCode>
                <c:ptCount val="15"/>
                <c:pt idx="0">
                  <c:v>5.7074347458720967E-3</c:v>
                </c:pt>
                <c:pt idx="1">
                  <c:v>1.9754360429611525E-2</c:v>
                </c:pt>
                <c:pt idx="2">
                  <c:v>2.4152166990056099E-2</c:v>
                </c:pt>
                <c:pt idx="3">
                  <c:v>1.0515937214491174E-2</c:v>
                </c:pt>
                <c:pt idx="4">
                  <c:v>2.8477596831066564E-2</c:v>
                </c:pt>
                <c:pt idx="5">
                  <c:v>6.5239185312019596E-2</c:v>
                </c:pt>
                <c:pt idx="6">
                  <c:v>3.0934153307262367E-2</c:v>
                </c:pt>
                <c:pt idx="7">
                  <c:v>4.390220269142741E-2</c:v>
                </c:pt>
                <c:pt idx="8">
                  <c:v>1.4693178133066163E-2</c:v>
                </c:pt>
                <c:pt idx="9">
                  <c:v>5.5326539932154556E-2</c:v>
                </c:pt>
                <c:pt idx="10">
                  <c:v>3.2508192279544365E-2</c:v>
                </c:pt>
                <c:pt idx="11">
                  <c:v>1.4457229961777694E-2</c:v>
                </c:pt>
                <c:pt idx="12">
                  <c:v>4.2937703394570363E-2</c:v>
                </c:pt>
                <c:pt idx="13">
                  <c:v>4.5892129780922657E-3</c:v>
                </c:pt>
                <c:pt idx="14">
                  <c:v>1.2591183663048981E-2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4-48E4-9B6E-4D70D549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3F3F20-40B8-43F1-B486-25611D4C4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408B69-19D4-43C4-9ABD-5492E7A8A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4C5BEE-45C5-4ACA-911D-5F1009E3A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1B7C0B1-6669-478F-AA35-C41ED3285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8DDF5-A3CC-4139-B141-50583C0A1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9EE99B-7B70-4D6C-A455-86380A7CE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C0AC85-B6FD-4956-AA93-6E5D01109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4A5BC4F-23F0-4750-89DA-04149F828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1AE3-B354-417B-8D5F-35ACD02ECB6D}">
  <dimension ref="A1:B84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x14ac:dyDescent="0.35">
      <c r="B3" s="5" t="s">
        <v>1</v>
      </c>
    </row>
    <row r="4" spans="1:2" x14ac:dyDescent="0.35">
      <c r="B4" s="5" t="s">
        <v>2</v>
      </c>
    </row>
    <row r="5" spans="1:2" x14ac:dyDescent="0.35">
      <c r="B5" s="5" t="s">
        <v>3</v>
      </c>
    </row>
    <row r="6" spans="1:2" x14ac:dyDescent="0.35">
      <c r="B6" s="5"/>
    </row>
    <row r="7" spans="1:2" x14ac:dyDescent="0.35">
      <c r="B7" s="6" t="s">
        <v>4</v>
      </c>
    </row>
    <row r="8" spans="1:2" x14ac:dyDescent="0.35">
      <c r="B8" s="6" t="s">
        <v>5</v>
      </c>
    </row>
    <row r="9" spans="1:2" x14ac:dyDescent="0.35">
      <c r="B9" s="6" t="s">
        <v>6</v>
      </c>
    </row>
    <row r="10" spans="1:2" x14ac:dyDescent="0.35">
      <c r="B10" s="6" t="s">
        <v>7</v>
      </c>
    </row>
    <row r="11" spans="1:2" x14ac:dyDescent="0.35">
      <c r="B11" s="5"/>
    </row>
    <row r="12" spans="1:2" x14ac:dyDescent="0.35">
      <c r="B12" s="7" t="s">
        <v>8</v>
      </c>
    </row>
    <row r="13" spans="1:2" x14ac:dyDescent="0.35">
      <c r="B13" s="5" t="s">
        <v>9</v>
      </c>
    </row>
    <row r="21" spans="1:1" x14ac:dyDescent="0.35">
      <c r="A21" s="8"/>
    </row>
    <row r="61" spans="1:1" ht="15.75" x14ac:dyDescent="0.25">
      <c r="A61" s="9"/>
    </row>
    <row r="62" spans="1:1" ht="15.75" x14ac:dyDescent="0.25">
      <c r="A62" s="9"/>
    </row>
    <row r="63" spans="1:1" ht="15.75" x14ac:dyDescent="0.25">
      <c r="A63" s="9"/>
    </row>
    <row r="64" spans="1:1" ht="15.75" x14ac:dyDescent="0.25">
      <c r="A64" s="9"/>
    </row>
    <row r="65" spans="1:1" ht="15.75" x14ac:dyDescent="0.25">
      <c r="A65" s="9"/>
    </row>
    <row r="66" spans="1:1" ht="15.75" x14ac:dyDescent="0.25">
      <c r="A66" s="9"/>
    </row>
    <row r="67" spans="1:1" ht="15.75" x14ac:dyDescent="0.25">
      <c r="A67" s="9"/>
    </row>
    <row r="68" spans="1:1" ht="15.75" x14ac:dyDescent="0.25">
      <c r="A68" s="9"/>
    </row>
    <row r="69" spans="1:1" ht="15.75" x14ac:dyDescent="0.25">
      <c r="A69" s="9"/>
    </row>
    <row r="70" spans="1:1" ht="15.75" x14ac:dyDescent="0.25">
      <c r="A70" s="9"/>
    </row>
    <row r="71" spans="1:1" ht="15.75" x14ac:dyDescent="0.25">
      <c r="A71" s="9"/>
    </row>
    <row r="72" spans="1:1" ht="15.75" x14ac:dyDescent="0.25">
      <c r="A72" s="9"/>
    </row>
    <row r="73" spans="1:1" ht="15.75" x14ac:dyDescent="0.25">
      <c r="A73" s="9"/>
    </row>
    <row r="74" spans="1:1" ht="15.75" x14ac:dyDescent="0.25">
      <c r="A74" s="9"/>
    </row>
    <row r="75" spans="1:1" ht="15.75" x14ac:dyDescent="0.25">
      <c r="A75" s="9"/>
    </row>
    <row r="76" spans="1:1" ht="15.75" x14ac:dyDescent="0.25">
      <c r="A76" s="9"/>
    </row>
    <row r="77" spans="1:1" ht="15.75" x14ac:dyDescent="0.25">
      <c r="A77" s="9"/>
    </row>
    <row r="78" spans="1:1" ht="15.75" x14ac:dyDescent="0.25">
      <c r="A78" s="9"/>
    </row>
    <row r="79" spans="1:1" ht="15.75" x14ac:dyDescent="0.25">
      <c r="A79" s="9"/>
    </row>
    <row r="80" spans="1:1" ht="15.75" x14ac:dyDescent="0.25">
      <c r="A80" s="9"/>
    </row>
    <row r="81" spans="1:1" ht="15.75" x14ac:dyDescent="0.25">
      <c r="A81" s="9"/>
    </row>
    <row r="82" spans="1:1" ht="15.75" x14ac:dyDescent="0.25">
      <c r="A82" s="9"/>
    </row>
    <row r="83" spans="1:1" ht="15.75" x14ac:dyDescent="0.25">
      <c r="A83" s="9"/>
    </row>
    <row r="84" spans="1:1" ht="15.75" x14ac:dyDescent="0.25">
      <c r="A84" s="9"/>
    </row>
  </sheetData>
  <hyperlinks>
    <hyperlink ref="B7" location="'cuadro general'!A1" display="1. Cuadro general" xr:uid="{0F109347-764A-43AC-BE76-213F200D5EFA}"/>
    <hyperlink ref="B8" location="caracteristicas!A1" display="2. Características de los créditos" xr:uid="{A83C2F23-5702-4C61-9927-2FD282AAB636}"/>
    <hyperlink ref="B9" location="evoluciones!A1" display="3. Evoluciones semanales" xr:uid="{EDBD54DF-8402-41F8-9DFA-9DF59B7AFC16}"/>
    <hyperlink ref="B10" location="participaciones!A1" display="4. Participaciones por tamaño de ventas y sector económico" xr:uid="{3597160F-6427-46EC-B962-B32BC34243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DD89-9A79-4E4D-867D-C5FE786754D6}">
  <dimension ref="A1:AH100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40.81640625" style="10" customWidth="1"/>
    <col min="3" max="3" width="11" style="2" customWidth="1"/>
    <col min="4" max="7" width="11" style="10" customWidth="1"/>
    <col min="8" max="8" width="11" style="2" customWidth="1"/>
    <col min="9" max="11" width="11" style="10" customWidth="1"/>
    <col min="12" max="13" width="11" style="2" customWidth="1"/>
    <col min="14" max="16" width="11" style="10" customWidth="1"/>
    <col min="17" max="22" width="11" style="2" customWidth="1"/>
    <col min="23" max="26" width="11" style="11" customWidth="1"/>
    <col min="27" max="27" width="11" style="12" customWidth="1"/>
    <col min="28" max="28" width="8.1796875" style="12" bestFit="1" customWidth="1"/>
    <col min="29" max="29" width="8.1796875" style="12" customWidth="1"/>
    <col min="30" max="30" width="8.1796875" style="12" bestFit="1" customWidth="1"/>
    <col min="31" max="32" width="22" style="13" customWidth="1"/>
    <col min="33" max="33" width="17.81640625" style="13" customWidth="1"/>
    <col min="34" max="16384" width="11.453125" style="2"/>
  </cols>
  <sheetData>
    <row r="1" spans="1:34" x14ac:dyDescent="0.35">
      <c r="A1" s="1" t="s">
        <v>10</v>
      </c>
    </row>
    <row r="2" spans="1:34" ht="18.5" x14ac:dyDescent="0.45">
      <c r="B2" s="14" t="s">
        <v>11</v>
      </c>
    </row>
    <row r="3" spans="1:34" x14ac:dyDescent="0.35">
      <c r="B3" s="2" t="str">
        <f>índice!B4</f>
        <v>Información al: 30-08-2020</v>
      </c>
      <c r="AB3" s="68"/>
      <c r="AC3" s="68"/>
      <c r="AD3" s="68"/>
      <c r="AE3" s="15"/>
      <c r="AF3" s="15"/>
      <c r="AG3" s="15"/>
      <c r="AH3" s="16"/>
    </row>
    <row r="4" spans="1:34" x14ac:dyDescent="0.35">
      <c r="B4" s="2"/>
      <c r="AB4" s="68"/>
      <c r="AC4" s="68"/>
      <c r="AD4" s="68"/>
      <c r="AE4" s="15"/>
      <c r="AF4" s="15"/>
      <c r="AG4" s="15"/>
      <c r="AH4" s="16"/>
    </row>
    <row r="5" spans="1:34" x14ac:dyDescent="0.35">
      <c r="B5" s="10" t="s">
        <v>12</v>
      </c>
      <c r="AB5" s="68"/>
      <c r="AC5" s="68"/>
      <c r="AD5" s="68"/>
      <c r="AE5" s="15"/>
      <c r="AF5" s="15"/>
      <c r="AG5" s="15"/>
      <c r="AH5" s="16"/>
    </row>
    <row r="6" spans="1:34" x14ac:dyDescent="0.35">
      <c r="AB6" s="68"/>
      <c r="AC6" s="68"/>
      <c r="AD6" s="68"/>
      <c r="AE6" s="15"/>
      <c r="AF6" s="15"/>
      <c r="AG6" s="15"/>
      <c r="AH6" s="16"/>
    </row>
    <row r="7" spans="1:34" x14ac:dyDescent="0.35">
      <c r="B7" s="17"/>
      <c r="C7" s="78" t="s">
        <v>82</v>
      </c>
      <c r="D7" s="78"/>
      <c r="E7" s="78"/>
      <c r="F7" s="78"/>
      <c r="G7" s="78"/>
      <c r="H7" s="78" t="s">
        <v>13</v>
      </c>
      <c r="I7" s="78"/>
      <c r="J7" s="78"/>
      <c r="K7" s="78"/>
      <c r="L7" s="78"/>
      <c r="M7" s="78" t="s">
        <v>14</v>
      </c>
      <c r="N7" s="78"/>
      <c r="O7" s="78"/>
      <c r="P7" s="78"/>
      <c r="Q7" s="78"/>
      <c r="R7" s="78" t="s">
        <v>15</v>
      </c>
      <c r="S7" s="78"/>
      <c r="T7" s="78"/>
      <c r="U7" s="78"/>
      <c r="V7" s="78"/>
      <c r="W7" s="78" t="s">
        <v>16</v>
      </c>
      <c r="X7" s="78"/>
      <c r="Y7" s="78"/>
      <c r="Z7" s="78"/>
      <c r="AA7" s="78"/>
      <c r="AB7" s="68"/>
      <c r="AC7" s="68"/>
      <c r="AD7" s="68"/>
      <c r="AE7" s="15"/>
      <c r="AF7" s="15"/>
      <c r="AG7" s="15"/>
      <c r="AH7" s="16"/>
    </row>
    <row r="8" spans="1:34" x14ac:dyDescent="0.35">
      <c r="B8" s="17"/>
      <c r="C8" s="18">
        <v>43952</v>
      </c>
      <c r="D8" s="18">
        <v>43983</v>
      </c>
      <c r="E8" s="18">
        <v>44013</v>
      </c>
      <c r="F8" s="18">
        <v>44044</v>
      </c>
      <c r="G8" s="18" t="s">
        <v>17</v>
      </c>
      <c r="H8" s="18">
        <v>43952</v>
      </c>
      <c r="I8" s="18">
        <v>43983</v>
      </c>
      <c r="J8" s="18">
        <v>44013</v>
      </c>
      <c r="K8" s="18">
        <v>44044</v>
      </c>
      <c r="L8" s="18" t="s">
        <v>17</v>
      </c>
      <c r="M8" s="18">
        <v>43952</v>
      </c>
      <c r="N8" s="18">
        <v>43983</v>
      </c>
      <c r="O8" s="18">
        <v>44013</v>
      </c>
      <c r="P8" s="18">
        <v>44044</v>
      </c>
      <c r="Q8" s="18" t="s">
        <v>17</v>
      </c>
      <c r="R8" s="18">
        <v>43952</v>
      </c>
      <c r="S8" s="18">
        <v>43983</v>
      </c>
      <c r="T8" s="18">
        <v>44013</v>
      </c>
      <c r="U8" s="18">
        <v>44044</v>
      </c>
      <c r="V8" s="18" t="s">
        <v>17</v>
      </c>
      <c r="W8" s="18">
        <v>43952</v>
      </c>
      <c r="X8" s="18">
        <v>43983</v>
      </c>
      <c r="Y8" s="18">
        <v>44013</v>
      </c>
      <c r="Z8" s="18">
        <v>44044</v>
      </c>
      <c r="AA8" s="18" t="s">
        <v>17</v>
      </c>
      <c r="AB8" s="68"/>
      <c r="AC8" s="68"/>
      <c r="AD8" s="68"/>
      <c r="AE8" s="15"/>
      <c r="AF8" s="15"/>
      <c r="AG8" s="15"/>
      <c r="AH8" s="16"/>
    </row>
    <row r="9" spans="1:34" x14ac:dyDescent="0.35">
      <c r="A9" s="3">
        <v>1</v>
      </c>
      <c r="B9" s="2" t="s">
        <v>87</v>
      </c>
      <c r="C9" s="19">
        <v>13689</v>
      </c>
      <c r="D9" s="19">
        <v>9552</v>
      </c>
      <c r="E9" s="19">
        <v>7969</v>
      </c>
      <c r="F9" s="19">
        <v>3368</v>
      </c>
      <c r="G9" s="20">
        <v>34578</v>
      </c>
      <c r="H9" s="19">
        <v>629104.47698599997</v>
      </c>
      <c r="I9" s="19">
        <v>571907.70238100004</v>
      </c>
      <c r="J9" s="19">
        <v>363356.78735399997</v>
      </c>
      <c r="K9" s="19">
        <v>121461.038424</v>
      </c>
      <c r="L9" s="20">
        <v>1685830.0051449998</v>
      </c>
      <c r="M9" s="19">
        <v>505638.86062499997</v>
      </c>
      <c r="N9" s="19">
        <v>435906.59608300001</v>
      </c>
      <c r="O9" s="19">
        <v>279040.11960400001</v>
      </c>
      <c r="P9" s="19">
        <v>96096.851293</v>
      </c>
      <c r="Q9" s="20">
        <v>1316682.4276049999</v>
      </c>
      <c r="R9" s="21">
        <v>45.956934544963104</v>
      </c>
      <c r="S9" s="21">
        <v>59.873084420121444</v>
      </c>
      <c r="T9" s="21">
        <v>45.596284019826825</v>
      </c>
      <c r="U9" s="21">
        <v>36.063253688836106</v>
      </c>
      <c r="V9" s="21">
        <v>48.754410467493777</v>
      </c>
      <c r="W9" s="22">
        <v>0.80374385991891839</v>
      </c>
      <c r="X9" s="22">
        <v>0.76219745645706083</v>
      </c>
      <c r="Y9" s="22">
        <v>0.76795075615897457</v>
      </c>
      <c r="Z9" s="22">
        <v>0.79117429374794324</v>
      </c>
      <c r="AA9" s="22">
        <v>0.78102918063304416</v>
      </c>
      <c r="AB9" s="68"/>
      <c r="AC9" s="68"/>
      <c r="AD9" s="68"/>
      <c r="AE9" s="15"/>
      <c r="AF9" s="15"/>
      <c r="AG9" s="15"/>
      <c r="AH9" s="16"/>
    </row>
    <row r="10" spans="1:34" x14ac:dyDescent="0.35">
      <c r="A10" s="3">
        <v>9</v>
      </c>
      <c r="B10" s="2" t="s">
        <v>88</v>
      </c>
      <c r="C10" s="19">
        <v>58</v>
      </c>
      <c r="D10" s="19">
        <v>90</v>
      </c>
      <c r="E10" s="19">
        <v>62</v>
      </c>
      <c r="F10" s="19">
        <v>31</v>
      </c>
      <c r="G10" s="20">
        <v>241</v>
      </c>
      <c r="H10" s="19">
        <v>8260.7024999999994</v>
      </c>
      <c r="I10" s="19">
        <v>18546.091</v>
      </c>
      <c r="J10" s="19">
        <v>9308.56</v>
      </c>
      <c r="K10" s="19">
        <v>5553</v>
      </c>
      <c r="L10" s="20">
        <v>41668.353499999997</v>
      </c>
      <c r="M10" s="19">
        <v>6258.0971250000002</v>
      </c>
      <c r="N10" s="19">
        <v>13500.254300000001</v>
      </c>
      <c r="O10" s="19">
        <v>6877.1980000000003</v>
      </c>
      <c r="P10" s="19">
        <v>4047.4</v>
      </c>
      <c r="Q10" s="20">
        <v>30682.949425000003</v>
      </c>
      <c r="R10" s="21">
        <v>142.42590517241379</v>
      </c>
      <c r="S10" s="21">
        <v>206.06767777777779</v>
      </c>
      <c r="T10" s="21">
        <v>150.13806451612902</v>
      </c>
      <c r="U10" s="21">
        <v>179.12903225806451</v>
      </c>
      <c r="V10" s="21">
        <v>172.89773236514523</v>
      </c>
      <c r="W10" s="22">
        <v>0.75757444660426887</v>
      </c>
      <c r="X10" s="22">
        <v>0.72792990717019557</v>
      </c>
      <c r="Y10" s="22">
        <v>0.73880363880127542</v>
      </c>
      <c r="Z10" s="22">
        <v>0.72886727894831627</v>
      </c>
      <c r="AA10" s="22">
        <v>0.73636097536227352</v>
      </c>
      <c r="AB10" s="68"/>
      <c r="AC10" s="68"/>
      <c r="AD10" s="68"/>
      <c r="AE10" s="15"/>
      <c r="AF10" s="15"/>
      <c r="AG10" s="15"/>
      <c r="AH10" s="16"/>
    </row>
    <row r="11" spans="1:34" s="13" customFormat="1" x14ac:dyDescent="0.35">
      <c r="A11" s="3">
        <v>12</v>
      </c>
      <c r="B11" s="2" t="s">
        <v>89</v>
      </c>
      <c r="C11" s="19">
        <v>27325</v>
      </c>
      <c r="D11" s="19">
        <v>36593</v>
      </c>
      <c r="E11" s="19">
        <v>43052</v>
      </c>
      <c r="F11" s="19">
        <v>18816</v>
      </c>
      <c r="G11" s="20">
        <v>125786</v>
      </c>
      <c r="H11" s="19">
        <v>322561.442048</v>
      </c>
      <c r="I11" s="19">
        <v>568408.50202799996</v>
      </c>
      <c r="J11" s="19">
        <v>329699.11784600001</v>
      </c>
      <c r="K11" s="19">
        <v>143263.25456900001</v>
      </c>
      <c r="L11" s="20">
        <v>1363932.3164910001</v>
      </c>
      <c r="M11" s="19">
        <v>254267.69239700001</v>
      </c>
      <c r="N11" s="19">
        <v>426434.70270299999</v>
      </c>
      <c r="O11" s="19">
        <v>265745.856562</v>
      </c>
      <c r="P11" s="19">
        <v>116847.97732599999</v>
      </c>
      <c r="Q11" s="20">
        <v>1063296.228988</v>
      </c>
      <c r="R11" s="21">
        <v>11.804627339359561</v>
      </c>
      <c r="S11" s="21">
        <v>15.533257782308091</v>
      </c>
      <c r="T11" s="21">
        <v>7.6581603141782031</v>
      </c>
      <c r="U11" s="21">
        <v>7.6139059613626703</v>
      </c>
      <c r="V11" s="21">
        <v>10.843276012362267</v>
      </c>
      <c r="W11" s="22">
        <v>0.78827677227200244</v>
      </c>
      <c r="X11" s="22">
        <v>0.75022576400870533</v>
      </c>
      <c r="Y11" s="22">
        <v>0.80602537943740538</v>
      </c>
      <c r="Z11" s="22">
        <v>0.81561721934581899</v>
      </c>
      <c r="AA11" s="22">
        <v>0.77958137374701331</v>
      </c>
      <c r="AB11" s="68"/>
      <c r="AC11" s="68"/>
      <c r="AD11" s="68"/>
      <c r="AE11" s="15"/>
      <c r="AF11" s="15"/>
      <c r="AG11" s="15"/>
      <c r="AH11" s="16"/>
    </row>
    <row r="12" spans="1:34" x14ac:dyDescent="0.35">
      <c r="A12" s="3">
        <v>14</v>
      </c>
      <c r="B12" s="2" t="s">
        <v>90</v>
      </c>
      <c r="C12" s="19">
        <v>2052</v>
      </c>
      <c r="D12" s="19">
        <v>1533</v>
      </c>
      <c r="E12" s="19">
        <v>680</v>
      </c>
      <c r="F12" s="19">
        <v>257</v>
      </c>
      <c r="G12" s="20">
        <v>4522</v>
      </c>
      <c r="H12" s="19">
        <v>359864.60606399999</v>
      </c>
      <c r="I12" s="19">
        <v>159594.62297200001</v>
      </c>
      <c r="J12" s="19">
        <v>48211.749822999998</v>
      </c>
      <c r="K12" s="19">
        <v>18956.193265999998</v>
      </c>
      <c r="L12" s="20">
        <v>586627.17212500004</v>
      </c>
      <c r="M12" s="19">
        <v>266107.280371</v>
      </c>
      <c r="N12" s="19">
        <v>117781.100144</v>
      </c>
      <c r="O12" s="19">
        <v>35786.580744999999</v>
      </c>
      <c r="P12" s="19">
        <v>13964.966028999999</v>
      </c>
      <c r="Q12" s="20">
        <v>433639.92728899996</v>
      </c>
      <c r="R12" s="21">
        <v>175.37261504093567</v>
      </c>
      <c r="S12" s="21">
        <v>104.10608152120027</v>
      </c>
      <c r="T12" s="21">
        <v>70.899632092647053</v>
      </c>
      <c r="U12" s="21">
        <v>73.75950687159532</v>
      </c>
      <c r="V12" s="21">
        <v>129.72737110238833</v>
      </c>
      <c r="W12" s="22">
        <v>0.73946499846576808</v>
      </c>
      <c r="X12" s="22">
        <v>0.73800168170242197</v>
      </c>
      <c r="Y12" s="22">
        <v>0.74227923434398102</v>
      </c>
      <c r="Z12" s="22">
        <v>0.73669675303678661</v>
      </c>
      <c r="AA12" s="22">
        <v>0.7392087306801377</v>
      </c>
      <c r="AB12" s="68"/>
      <c r="AC12" s="68"/>
      <c r="AD12" s="68"/>
      <c r="AE12" s="15"/>
      <c r="AF12" s="15"/>
      <c r="AG12" s="15"/>
      <c r="AH12" s="16"/>
    </row>
    <row r="13" spans="1:34" x14ac:dyDescent="0.35">
      <c r="A13" s="3">
        <v>16</v>
      </c>
      <c r="B13" s="2" t="s">
        <v>91</v>
      </c>
      <c r="C13" s="19">
        <v>9506</v>
      </c>
      <c r="D13" s="19">
        <v>7207</v>
      </c>
      <c r="E13" s="19">
        <v>3601</v>
      </c>
      <c r="F13" s="19">
        <v>870</v>
      </c>
      <c r="G13" s="20">
        <v>21184</v>
      </c>
      <c r="H13" s="19">
        <v>1078522.5388100001</v>
      </c>
      <c r="I13" s="19">
        <v>552834.37572899996</v>
      </c>
      <c r="J13" s="19">
        <v>187128.98363599999</v>
      </c>
      <c r="K13" s="19">
        <v>39527.156409000003</v>
      </c>
      <c r="L13" s="20">
        <v>1858013.054584</v>
      </c>
      <c r="M13" s="19">
        <v>792994.30172300001</v>
      </c>
      <c r="N13" s="19">
        <v>411497.60699900001</v>
      </c>
      <c r="O13" s="19">
        <v>141223.09450899999</v>
      </c>
      <c r="P13" s="19">
        <v>30286.313213000001</v>
      </c>
      <c r="Q13" s="20">
        <v>1376001.316444</v>
      </c>
      <c r="R13" s="21">
        <v>113.45703122343784</v>
      </c>
      <c r="S13" s="21">
        <v>76.707974986679616</v>
      </c>
      <c r="T13" s="21">
        <v>51.965838277145238</v>
      </c>
      <c r="U13" s="21">
        <v>45.433513113793104</v>
      </c>
      <c r="V13" s="21">
        <v>87.70832017484895</v>
      </c>
      <c r="W13" s="22">
        <v>0.73525983295440367</v>
      </c>
      <c r="X13" s="22">
        <v>0.74434156967242682</v>
      </c>
      <c r="Y13" s="22">
        <v>0.75468316967779114</v>
      </c>
      <c r="Z13" s="22">
        <v>0.76621533053422641</v>
      </c>
      <c r="AA13" s="22">
        <v>0.7405767753080077</v>
      </c>
      <c r="AB13" s="68"/>
      <c r="AC13" s="68"/>
      <c r="AD13" s="68"/>
      <c r="AE13" s="15"/>
      <c r="AF13" s="15"/>
      <c r="AG13" s="15"/>
      <c r="AH13" s="16"/>
    </row>
    <row r="14" spans="1:34" x14ac:dyDescent="0.35">
      <c r="A14" s="3">
        <v>28</v>
      </c>
      <c r="B14" s="2" t="s">
        <v>92</v>
      </c>
      <c r="C14" s="19">
        <v>39</v>
      </c>
      <c r="D14" s="19">
        <v>119</v>
      </c>
      <c r="E14" s="19">
        <v>129</v>
      </c>
      <c r="F14" s="19">
        <v>76</v>
      </c>
      <c r="G14" s="20">
        <v>363</v>
      </c>
      <c r="H14" s="19">
        <v>8576.8259999999991</v>
      </c>
      <c r="I14" s="19">
        <v>21369.530999999999</v>
      </c>
      <c r="J14" s="19">
        <v>13659.2</v>
      </c>
      <c r="K14" s="19">
        <v>11737</v>
      </c>
      <c r="L14" s="20">
        <v>55342.557000000001</v>
      </c>
      <c r="M14" s="19">
        <v>6011.9705999999996</v>
      </c>
      <c r="N14" s="19">
        <v>15278.054700000001</v>
      </c>
      <c r="O14" s="19">
        <v>10000.127500000001</v>
      </c>
      <c r="P14" s="19">
        <v>7978.4458500000001</v>
      </c>
      <c r="Q14" s="20">
        <v>39268.59865</v>
      </c>
      <c r="R14" s="21">
        <v>219.91861538461535</v>
      </c>
      <c r="S14" s="21">
        <v>179.5758907563025</v>
      </c>
      <c r="T14" s="21">
        <v>105.88527131782946</v>
      </c>
      <c r="U14" s="21">
        <v>154.43421052631578</v>
      </c>
      <c r="V14" s="21">
        <v>152.45883471074382</v>
      </c>
      <c r="W14" s="22">
        <v>0.7009551785240834</v>
      </c>
      <c r="X14" s="22">
        <v>0.71494571874319568</v>
      </c>
      <c r="Y14" s="22">
        <v>0.7321166320135879</v>
      </c>
      <c r="Z14" s="22">
        <v>0.67976875266252024</v>
      </c>
      <c r="AA14" s="22">
        <v>0.70955519185714533</v>
      </c>
      <c r="AB14" s="68"/>
      <c r="AC14" s="68"/>
      <c r="AD14" s="68"/>
      <c r="AE14" s="15"/>
      <c r="AF14" s="15"/>
      <c r="AG14" s="15"/>
      <c r="AH14" s="16"/>
    </row>
    <row r="15" spans="1:34" x14ac:dyDescent="0.35">
      <c r="A15" s="3">
        <v>37</v>
      </c>
      <c r="B15" s="2" t="s">
        <v>93</v>
      </c>
      <c r="C15" s="19">
        <v>15066</v>
      </c>
      <c r="D15" s="19">
        <v>10426</v>
      </c>
      <c r="E15" s="19">
        <v>6071</v>
      </c>
      <c r="F15" s="19">
        <v>3294</v>
      </c>
      <c r="G15" s="20">
        <v>34857</v>
      </c>
      <c r="H15" s="19">
        <v>932905.14113500004</v>
      </c>
      <c r="I15" s="19">
        <v>557945.09347299999</v>
      </c>
      <c r="J15" s="19">
        <v>257324.117577</v>
      </c>
      <c r="K15" s="19">
        <v>132386.68470499999</v>
      </c>
      <c r="L15" s="20">
        <v>1880561.0368900001</v>
      </c>
      <c r="M15" s="19">
        <v>715060.35541199998</v>
      </c>
      <c r="N15" s="19">
        <v>426573.43569299998</v>
      </c>
      <c r="O15" s="19">
        <v>201753.98589499999</v>
      </c>
      <c r="P15" s="19">
        <v>103797.01830500001</v>
      </c>
      <c r="Q15" s="20">
        <v>1447184.7953049997</v>
      </c>
      <c r="R15" s="21">
        <v>61.921222695805128</v>
      </c>
      <c r="S15" s="21">
        <v>53.514779730769227</v>
      </c>
      <c r="T15" s="21">
        <v>42.385787774172293</v>
      </c>
      <c r="U15" s="21">
        <v>40.190250365816631</v>
      </c>
      <c r="V15" s="21">
        <v>53.950742659724021</v>
      </c>
      <c r="W15" s="22">
        <v>0.76648774230361338</v>
      </c>
      <c r="X15" s="22">
        <v>0.76454375293048915</v>
      </c>
      <c r="Y15" s="22">
        <v>0.78404615857520021</v>
      </c>
      <c r="Z15" s="22">
        <v>0.7840442453581572</v>
      </c>
      <c r="AA15" s="22">
        <v>0.7695494944946315</v>
      </c>
      <c r="AB15" s="68"/>
      <c r="AC15" s="68"/>
      <c r="AD15" s="68"/>
      <c r="AE15" s="15"/>
      <c r="AF15" s="15"/>
      <c r="AG15" s="15"/>
      <c r="AH15" s="16"/>
    </row>
    <row r="16" spans="1:34" x14ac:dyDescent="0.35">
      <c r="A16" s="3">
        <v>39</v>
      </c>
      <c r="B16" s="2" t="s">
        <v>94</v>
      </c>
      <c r="C16" s="19">
        <v>3674</v>
      </c>
      <c r="D16" s="19">
        <v>2995</v>
      </c>
      <c r="E16" s="19">
        <v>1420</v>
      </c>
      <c r="F16" s="19">
        <v>459</v>
      </c>
      <c r="G16" s="20">
        <v>8548</v>
      </c>
      <c r="H16" s="19">
        <v>372819.31901400001</v>
      </c>
      <c r="I16" s="19">
        <v>204296.78659500001</v>
      </c>
      <c r="J16" s="19">
        <v>97573.819566999999</v>
      </c>
      <c r="K16" s="19">
        <v>27519.979517</v>
      </c>
      <c r="L16" s="20">
        <v>702209.90469300002</v>
      </c>
      <c r="M16" s="19">
        <v>278381.71857500001</v>
      </c>
      <c r="N16" s="19">
        <v>152300.07244799999</v>
      </c>
      <c r="O16" s="19">
        <v>73150.600380000003</v>
      </c>
      <c r="P16" s="19">
        <v>20764.532713000001</v>
      </c>
      <c r="Q16" s="20">
        <v>524596.92411600007</v>
      </c>
      <c r="R16" s="21">
        <v>101.47504600272183</v>
      </c>
      <c r="S16" s="21">
        <v>68.212616559265442</v>
      </c>
      <c r="T16" s="21">
        <v>68.713957441549297</v>
      </c>
      <c r="U16" s="21">
        <v>59.956382389978216</v>
      </c>
      <c r="V16" s="21">
        <v>82.149029561651844</v>
      </c>
      <c r="W16" s="22">
        <v>0.74669338303401145</v>
      </c>
      <c r="X16" s="22">
        <v>0.74548442482319199</v>
      </c>
      <c r="Y16" s="22">
        <v>0.74969495613288406</v>
      </c>
      <c r="Z16" s="22">
        <v>0.75452573284704172</v>
      </c>
      <c r="AA16" s="22">
        <v>0.74706568592955014</v>
      </c>
      <c r="AB16" s="68"/>
      <c r="AC16" s="68"/>
      <c r="AD16" s="68"/>
      <c r="AE16" s="15"/>
      <c r="AF16" s="15"/>
      <c r="AG16" s="15"/>
      <c r="AH16" s="16"/>
    </row>
    <row r="17" spans="1:34" x14ac:dyDescent="0.35">
      <c r="A17" s="3">
        <v>49</v>
      </c>
      <c r="B17" s="2" t="s">
        <v>95</v>
      </c>
      <c r="C17" s="19">
        <v>86</v>
      </c>
      <c r="D17" s="19">
        <v>178</v>
      </c>
      <c r="E17" s="19">
        <v>94</v>
      </c>
      <c r="F17" s="19">
        <v>47</v>
      </c>
      <c r="G17" s="20">
        <v>405</v>
      </c>
      <c r="H17" s="19">
        <v>17257.768134999998</v>
      </c>
      <c r="I17" s="19">
        <v>19167.684184999998</v>
      </c>
      <c r="J17" s="19">
        <v>8109.9908939999996</v>
      </c>
      <c r="K17" s="19">
        <v>4610.2290869999997</v>
      </c>
      <c r="L17" s="20">
        <v>49145.672300999999</v>
      </c>
      <c r="M17" s="19">
        <v>12176.699627</v>
      </c>
      <c r="N17" s="19">
        <v>14033.480299000001</v>
      </c>
      <c r="O17" s="19">
        <v>5897.6269510000002</v>
      </c>
      <c r="P17" s="19">
        <v>3374.2438820000002</v>
      </c>
      <c r="Q17" s="20">
        <v>35482.050759000005</v>
      </c>
      <c r="R17" s="21">
        <v>200.67172249999999</v>
      </c>
      <c r="S17" s="21">
        <v>107.68361901685392</v>
      </c>
      <c r="T17" s="21">
        <v>86.276498872340426</v>
      </c>
      <c r="U17" s="21">
        <v>98.089980574468072</v>
      </c>
      <c r="V17" s="21">
        <v>121.34733901481481</v>
      </c>
      <c r="W17" s="22">
        <v>0.70557789001144211</v>
      </c>
      <c r="X17" s="22">
        <v>0.73214271288871413</v>
      </c>
      <c r="Y17" s="22">
        <v>0.72720512613192101</v>
      </c>
      <c r="Z17" s="22">
        <v>0.73190373370268058</v>
      </c>
      <c r="AA17" s="22">
        <v>0.72197711614737703</v>
      </c>
      <c r="AB17" s="68"/>
      <c r="AC17" s="68"/>
      <c r="AD17" s="68"/>
      <c r="AE17" s="15"/>
      <c r="AF17" s="15"/>
      <c r="AG17" s="15"/>
      <c r="AH17" s="16"/>
    </row>
    <row r="18" spans="1:34" x14ac:dyDescent="0.35">
      <c r="A18" s="3">
        <v>55</v>
      </c>
      <c r="B18" s="2" t="s">
        <v>96</v>
      </c>
      <c r="C18" s="19">
        <v>16</v>
      </c>
      <c r="D18" s="19">
        <v>35</v>
      </c>
      <c r="E18" s="19">
        <v>28</v>
      </c>
      <c r="F18" s="19">
        <v>23</v>
      </c>
      <c r="G18" s="20">
        <v>102</v>
      </c>
      <c r="H18" s="19">
        <v>4000</v>
      </c>
      <c r="I18" s="19">
        <v>7840</v>
      </c>
      <c r="J18" s="19">
        <v>5987.3209999999999</v>
      </c>
      <c r="K18" s="19">
        <v>8072</v>
      </c>
      <c r="L18" s="20">
        <v>25899.321</v>
      </c>
      <c r="M18" s="19">
        <v>2715</v>
      </c>
      <c r="N18" s="19">
        <v>5642.9</v>
      </c>
      <c r="O18" s="19">
        <v>4282.1247000000003</v>
      </c>
      <c r="P18" s="19">
        <v>5413.4</v>
      </c>
      <c r="Q18" s="20">
        <v>18053.4247</v>
      </c>
      <c r="R18" s="21">
        <v>250</v>
      </c>
      <c r="S18" s="21">
        <v>224</v>
      </c>
      <c r="T18" s="21">
        <v>213.83289285714287</v>
      </c>
      <c r="U18" s="21">
        <v>350.95652173913044</v>
      </c>
      <c r="V18" s="21">
        <v>253.91491176470589</v>
      </c>
      <c r="W18" s="22">
        <v>0.67874999999999996</v>
      </c>
      <c r="X18" s="22">
        <v>0.71975765306122441</v>
      </c>
      <c r="Y18" s="22">
        <v>0.71519878423087724</v>
      </c>
      <c r="Z18" s="22">
        <v>0.67063924677898901</v>
      </c>
      <c r="AA18" s="22">
        <v>0.69706169903064252</v>
      </c>
      <c r="AB18" s="68"/>
      <c r="AC18" s="68"/>
      <c r="AD18" s="68"/>
      <c r="AE18" s="15"/>
      <c r="AF18" s="15"/>
      <c r="AG18" s="15"/>
      <c r="AH18" s="16"/>
    </row>
    <row r="19" spans="1:34" x14ac:dyDescent="0.35">
      <c r="A19" s="3">
        <v>672</v>
      </c>
      <c r="B19" s="23" t="s">
        <v>97</v>
      </c>
      <c r="C19" s="23">
        <v>6</v>
      </c>
      <c r="D19" s="23">
        <v>85</v>
      </c>
      <c r="E19" s="23">
        <v>67</v>
      </c>
      <c r="F19" s="23">
        <v>40</v>
      </c>
      <c r="G19" s="24">
        <v>198</v>
      </c>
      <c r="H19" s="23">
        <v>98.721048999999994</v>
      </c>
      <c r="I19" s="23">
        <v>1072.9189409999999</v>
      </c>
      <c r="J19" s="23">
        <v>329.94543700000003</v>
      </c>
      <c r="K19" s="23">
        <v>197.003015</v>
      </c>
      <c r="L19" s="24">
        <v>1698.588442</v>
      </c>
      <c r="M19" s="23">
        <v>79.783596000000003</v>
      </c>
      <c r="N19" s="23">
        <v>902.17402300000003</v>
      </c>
      <c r="O19" s="23">
        <v>280.453621</v>
      </c>
      <c r="P19" s="23">
        <v>167.45256599999999</v>
      </c>
      <c r="Q19" s="24">
        <v>1429.8638059999998</v>
      </c>
      <c r="R19" s="25">
        <v>16.453508166666666</v>
      </c>
      <c r="S19" s="25">
        <v>12.622575776470587</v>
      </c>
      <c r="T19" s="25">
        <v>4.9245587611940307</v>
      </c>
      <c r="U19" s="25">
        <v>4.9250753750000005</v>
      </c>
      <c r="V19" s="25">
        <v>8.5787295050505055</v>
      </c>
      <c r="W19" s="26">
        <v>0.80817208496234683</v>
      </c>
      <c r="X19" s="26">
        <v>0.84085944289429793</v>
      </c>
      <c r="Y19" s="26">
        <v>0.84999999863613807</v>
      </c>
      <c r="Z19" s="26">
        <v>0.85000001649720935</v>
      </c>
      <c r="AA19" s="26">
        <v>0.84179532289552683</v>
      </c>
      <c r="AB19" s="68"/>
      <c r="AC19" s="68"/>
      <c r="AD19" s="68"/>
      <c r="AE19" s="15"/>
      <c r="AF19" s="15"/>
      <c r="AG19" s="15"/>
      <c r="AH19" s="16"/>
    </row>
    <row r="20" spans="1:34" x14ac:dyDescent="0.35">
      <c r="B20" s="10" t="s">
        <v>18</v>
      </c>
      <c r="C20" s="19">
        <v>71517</v>
      </c>
      <c r="D20" s="19">
        <v>68813</v>
      </c>
      <c r="E20" s="19">
        <v>63173</v>
      </c>
      <c r="F20" s="19">
        <v>27281</v>
      </c>
      <c r="G20" s="20">
        <v>230784</v>
      </c>
      <c r="H20" s="19">
        <v>3733971.541741</v>
      </c>
      <c r="I20" s="19">
        <v>2682983.3083040002</v>
      </c>
      <c r="J20" s="19">
        <v>1320689.593134</v>
      </c>
      <c r="K20" s="19">
        <v>513283.53899200005</v>
      </c>
      <c r="L20" s="20">
        <v>8250927.982171</v>
      </c>
      <c r="M20" s="19">
        <v>2839691.7600509999</v>
      </c>
      <c r="N20" s="19">
        <v>2019850.3773920001</v>
      </c>
      <c r="O20" s="19">
        <v>1024037.768467</v>
      </c>
      <c r="P20" s="19">
        <v>402738.60117700009</v>
      </c>
      <c r="Q20" s="20">
        <v>6286318.5070870006</v>
      </c>
      <c r="R20" s="21">
        <v>52.210964410433881</v>
      </c>
      <c r="S20" s="21">
        <v>38.989483212532519</v>
      </c>
      <c r="T20" s="21">
        <v>20.905918559099614</v>
      </c>
      <c r="U20" s="21">
        <v>18.814689307283459</v>
      </c>
      <c r="V20" s="21">
        <v>35.751733145153047</v>
      </c>
      <c r="W20" s="27">
        <v>0.76050171467749494</v>
      </c>
      <c r="X20" s="27">
        <v>0.75283747429230641</v>
      </c>
      <c r="Y20" s="22">
        <v>0.77538111437446522</v>
      </c>
      <c r="Z20" s="22">
        <v>0.78463182740656157</v>
      </c>
      <c r="AA20" s="27">
        <v>0.76189230116549056</v>
      </c>
      <c r="AB20" s="68"/>
      <c r="AC20" s="68"/>
      <c r="AD20" s="68"/>
      <c r="AE20" s="15"/>
      <c r="AF20" s="15"/>
      <c r="AG20" s="15"/>
      <c r="AH20" s="16"/>
    </row>
    <row r="21" spans="1:34" s="39" customFormat="1" x14ac:dyDescent="0.35">
      <c r="A21" s="8"/>
      <c r="B21" s="28" t="s">
        <v>19</v>
      </c>
      <c r="C21" s="29"/>
      <c r="D21" s="30"/>
      <c r="E21" s="30"/>
      <c r="F21" s="30"/>
      <c r="G21" s="31"/>
      <c r="H21" s="32">
        <v>4543.594677286721</v>
      </c>
      <c r="I21" s="32">
        <v>3380.2642094239782</v>
      </c>
      <c r="J21" s="32">
        <v>1682.9859864335504</v>
      </c>
      <c r="K21" s="32">
        <v>654.08935429001065</v>
      </c>
      <c r="L21" s="32">
        <v>10514.352684580683</v>
      </c>
      <c r="M21" s="32">
        <v>3455.4115428760906</v>
      </c>
      <c r="N21" s="32">
        <v>2544.7895698634279</v>
      </c>
      <c r="O21" s="32">
        <v>1304.9555496374549</v>
      </c>
      <c r="P21" s="32">
        <v>513.21932534374889</v>
      </c>
      <c r="Q21" s="32">
        <v>8010.8043621207298</v>
      </c>
      <c r="R21" s="33"/>
      <c r="S21" s="34"/>
      <c r="T21" s="35"/>
      <c r="U21" s="35"/>
      <c r="V21" s="34"/>
      <c r="W21" s="36"/>
      <c r="X21" s="36"/>
      <c r="Y21" s="37"/>
      <c r="Z21" s="37"/>
      <c r="AA21" s="38"/>
      <c r="AB21" s="68"/>
      <c r="AC21" s="68"/>
      <c r="AD21" s="68"/>
      <c r="AE21" s="15"/>
      <c r="AF21" s="15"/>
      <c r="AG21" s="15"/>
      <c r="AH21" s="16"/>
    </row>
    <row r="22" spans="1:34" x14ac:dyDescent="0.35">
      <c r="B22" s="28" t="s">
        <v>20</v>
      </c>
      <c r="C22" s="32"/>
      <c r="D22" s="30"/>
      <c r="E22" s="30"/>
      <c r="F22" s="30"/>
      <c r="G22" s="31"/>
      <c r="H22" s="32">
        <v>130.04377227821081</v>
      </c>
      <c r="I22" s="32">
        <v>93.453944415073238</v>
      </c>
      <c r="J22" s="32">
        <v>46.046965455403786</v>
      </c>
      <c r="K22" s="32">
        <v>17.904575597440051</v>
      </c>
      <c r="L22" s="32">
        <v>287.81239331370153</v>
      </c>
      <c r="M22" s="32">
        <v>98.898511800709016</v>
      </c>
      <c r="N22" s="32">
        <v>70.355631476097344</v>
      </c>
      <c r="O22" s="32">
        <v>35.703947388373493</v>
      </c>
      <c r="P22" s="32">
        <v>14.048499869958315</v>
      </c>
      <c r="Q22" s="32">
        <v>219.28204664572328</v>
      </c>
      <c r="R22" s="33"/>
      <c r="S22" s="34"/>
      <c r="T22" s="35"/>
      <c r="U22" s="35"/>
      <c r="V22" s="34"/>
      <c r="W22" s="40"/>
      <c r="X22" s="40"/>
      <c r="Y22" s="37"/>
      <c r="Z22" s="37"/>
      <c r="AA22" s="41"/>
      <c r="AB22" s="68"/>
      <c r="AC22" s="68"/>
      <c r="AD22" s="68"/>
      <c r="AE22" s="15"/>
      <c r="AF22" s="15"/>
      <c r="AG22" s="15"/>
      <c r="AH22" s="16"/>
    </row>
    <row r="23" spans="1:34" x14ac:dyDescent="0.35">
      <c r="B23" s="39"/>
      <c r="C23" s="42"/>
      <c r="D23" s="43"/>
      <c r="E23" s="43"/>
      <c r="F23" s="19"/>
      <c r="G23" s="43"/>
      <c r="H23" s="42"/>
      <c r="I23" s="43"/>
      <c r="J23" s="43"/>
      <c r="K23" s="43"/>
      <c r="L23" s="42"/>
      <c r="M23" s="42"/>
      <c r="N23" s="43"/>
      <c r="O23" s="43"/>
      <c r="P23" s="43"/>
      <c r="Q23" s="42"/>
      <c r="R23" s="44"/>
      <c r="S23" s="44"/>
      <c r="T23" s="44"/>
      <c r="U23" s="44"/>
      <c r="V23" s="44"/>
      <c r="AB23" s="68"/>
      <c r="AC23" s="68"/>
      <c r="AD23" s="68"/>
      <c r="AE23" s="15"/>
      <c r="AF23" s="15"/>
      <c r="AG23" s="15"/>
      <c r="AH23" s="16"/>
    </row>
    <row r="24" spans="1:34" x14ac:dyDescent="0.35">
      <c r="B24" s="10" t="s">
        <v>21</v>
      </c>
      <c r="R24" s="19"/>
      <c r="S24" s="19"/>
      <c r="T24" s="19"/>
      <c r="U24" s="19"/>
      <c r="V24" s="19"/>
      <c r="AB24" s="68"/>
      <c r="AC24" s="68"/>
      <c r="AD24" s="68"/>
      <c r="AE24" s="15"/>
      <c r="AF24" s="15"/>
      <c r="AG24" s="15"/>
      <c r="AH24" s="16"/>
    </row>
    <row r="25" spans="1:34" x14ac:dyDescent="0.35">
      <c r="R25" s="19"/>
      <c r="S25" s="19"/>
      <c r="T25" s="19"/>
      <c r="U25" s="19"/>
      <c r="V25" s="19"/>
      <c r="AB25" s="68"/>
      <c r="AC25" s="68"/>
      <c r="AD25" s="68"/>
      <c r="AE25" s="15"/>
      <c r="AF25" s="15"/>
      <c r="AG25" s="15"/>
      <c r="AH25" s="16"/>
    </row>
    <row r="26" spans="1:34" x14ac:dyDescent="0.35">
      <c r="B26" s="17"/>
      <c r="C26" s="78" t="s">
        <v>82</v>
      </c>
      <c r="D26" s="78"/>
      <c r="E26" s="78"/>
      <c r="F26" s="78"/>
      <c r="G26" s="78"/>
      <c r="H26" s="78" t="s">
        <v>13</v>
      </c>
      <c r="I26" s="78"/>
      <c r="J26" s="78"/>
      <c r="K26" s="78"/>
      <c r="L26" s="78"/>
      <c r="M26" s="78" t="s">
        <v>14</v>
      </c>
      <c r="N26" s="78"/>
      <c r="O26" s="78"/>
      <c r="P26" s="78"/>
      <c r="Q26" s="78"/>
      <c r="R26" s="78" t="s">
        <v>15</v>
      </c>
      <c r="S26" s="78"/>
      <c r="T26" s="78"/>
      <c r="U26" s="78"/>
      <c r="V26" s="78"/>
      <c r="W26" s="78" t="s">
        <v>16</v>
      </c>
      <c r="X26" s="78"/>
      <c r="Y26" s="78"/>
      <c r="Z26" s="78"/>
      <c r="AA26" s="78"/>
      <c r="AB26" s="68"/>
      <c r="AC26" s="68"/>
      <c r="AD26" s="68"/>
      <c r="AE26" s="15"/>
      <c r="AF26" s="15"/>
      <c r="AG26" s="15"/>
      <c r="AH26" s="16"/>
    </row>
    <row r="27" spans="1:34" x14ac:dyDescent="0.35">
      <c r="B27" s="17"/>
      <c r="C27" s="18">
        <v>43952</v>
      </c>
      <c r="D27" s="18">
        <v>43983</v>
      </c>
      <c r="E27" s="18">
        <v>44013</v>
      </c>
      <c r="F27" s="18">
        <v>44044</v>
      </c>
      <c r="G27" s="18" t="s">
        <v>17</v>
      </c>
      <c r="H27" s="18">
        <v>43952</v>
      </c>
      <c r="I27" s="18">
        <v>43983</v>
      </c>
      <c r="J27" s="18">
        <v>44013</v>
      </c>
      <c r="K27" s="18">
        <v>44044</v>
      </c>
      <c r="L27" s="18" t="s">
        <v>17</v>
      </c>
      <c r="M27" s="18">
        <v>43952</v>
      </c>
      <c r="N27" s="18">
        <v>43983</v>
      </c>
      <c r="O27" s="18">
        <v>44013</v>
      </c>
      <c r="P27" s="18">
        <v>44044</v>
      </c>
      <c r="Q27" s="18" t="s">
        <v>17</v>
      </c>
      <c r="R27" s="18">
        <v>43952</v>
      </c>
      <c r="S27" s="18">
        <v>43983</v>
      </c>
      <c r="T27" s="18">
        <v>44013</v>
      </c>
      <c r="U27" s="18">
        <v>44044</v>
      </c>
      <c r="V27" s="18" t="s">
        <v>17</v>
      </c>
      <c r="W27" s="18">
        <v>43952</v>
      </c>
      <c r="X27" s="18">
        <v>43983</v>
      </c>
      <c r="Y27" s="18">
        <v>44013</v>
      </c>
      <c r="Z27" s="18">
        <v>44044</v>
      </c>
      <c r="AA27" s="18" t="s">
        <v>17</v>
      </c>
      <c r="AB27" s="68"/>
      <c r="AC27" s="68"/>
      <c r="AD27" s="68"/>
      <c r="AE27" s="15"/>
      <c r="AF27" s="15"/>
      <c r="AG27" s="15"/>
      <c r="AH27" s="16"/>
    </row>
    <row r="28" spans="1:34" x14ac:dyDescent="0.35">
      <c r="A28" s="3">
        <v>1</v>
      </c>
      <c r="B28" s="2" t="s">
        <v>22</v>
      </c>
      <c r="C28" s="45">
        <v>60317</v>
      </c>
      <c r="D28" s="45">
        <v>60554</v>
      </c>
      <c r="E28" s="19">
        <v>59083</v>
      </c>
      <c r="F28" s="19">
        <v>25654</v>
      </c>
      <c r="G28" s="20">
        <v>205608</v>
      </c>
      <c r="H28" s="45">
        <v>1100739.8321</v>
      </c>
      <c r="I28" s="45">
        <v>735507.39275700005</v>
      </c>
      <c r="J28" s="19">
        <v>531249.98235900002</v>
      </c>
      <c r="K28" s="19">
        <v>234837.18822800001</v>
      </c>
      <c r="L28" s="20">
        <v>2602334.3954440001</v>
      </c>
      <c r="M28" s="45">
        <v>932123.21300400002</v>
      </c>
      <c r="N28" s="19">
        <v>623924.64111500001</v>
      </c>
      <c r="O28" s="19">
        <v>451234.83165499999</v>
      </c>
      <c r="P28" s="19">
        <v>199508.449399</v>
      </c>
      <c r="Q28" s="20">
        <v>2206791.1351729999</v>
      </c>
      <c r="R28" s="21">
        <v>18.249247013279838</v>
      </c>
      <c r="S28" s="21">
        <v>12.146305657049906</v>
      </c>
      <c r="T28" s="21">
        <v>8.9915878062894574</v>
      </c>
      <c r="U28" s="21">
        <v>9.154018407577766</v>
      </c>
      <c r="V28" s="21">
        <v>12.656775978775146</v>
      </c>
      <c r="W28" s="22">
        <v>0.84681519267426542</v>
      </c>
      <c r="X28" s="22">
        <v>0.84829146145800172</v>
      </c>
      <c r="Y28" s="22">
        <v>0.8493832407321783</v>
      </c>
      <c r="Z28" s="22">
        <v>0.84956071440141823</v>
      </c>
      <c r="AA28" s="22">
        <v>0.84800444517680285</v>
      </c>
      <c r="AB28" s="69">
        <f>G28/SUM($G$28:$G$31)</f>
        <v>0.89091098169717142</v>
      </c>
      <c r="AC28" s="69">
        <f>L28/SUM($L$28:$L$31)</f>
        <v>0.31539899524844345</v>
      </c>
      <c r="AD28" s="69">
        <f>Q28/SUM($Q$28:$Q$31)</f>
        <v>0.351046663112143</v>
      </c>
    </row>
    <row r="29" spans="1:34" x14ac:dyDescent="0.35">
      <c r="A29" s="3">
        <v>2</v>
      </c>
      <c r="B29" s="2" t="s">
        <v>23</v>
      </c>
      <c r="C29" s="19">
        <v>8077</v>
      </c>
      <c r="D29" s="45">
        <v>5494</v>
      </c>
      <c r="E29" s="19">
        <v>2955</v>
      </c>
      <c r="F29" s="19">
        <v>1199</v>
      </c>
      <c r="G29" s="20">
        <v>17725</v>
      </c>
      <c r="H29" s="19">
        <v>1061928.7975359999</v>
      </c>
      <c r="I29" s="45">
        <v>650426.75396200002</v>
      </c>
      <c r="J29" s="19">
        <v>310669.08561399998</v>
      </c>
      <c r="K29" s="19">
        <v>115468.058487</v>
      </c>
      <c r="L29" s="20">
        <v>2138492.695599</v>
      </c>
      <c r="M29" s="19">
        <v>841798.97630800004</v>
      </c>
      <c r="N29" s="19">
        <v>517252.40714299999</v>
      </c>
      <c r="O29" s="19">
        <v>248015.248234</v>
      </c>
      <c r="P29" s="19">
        <v>92261.547848000002</v>
      </c>
      <c r="Q29" s="20">
        <v>1699328.1795330001</v>
      </c>
      <c r="R29" s="21">
        <v>131.47564659353719</v>
      </c>
      <c r="S29" s="21">
        <v>118.38856096869313</v>
      </c>
      <c r="T29" s="21">
        <v>105.13336230592216</v>
      </c>
      <c r="U29" s="21">
        <v>96.303635101751468</v>
      </c>
      <c r="V29" s="21">
        <v>120.64838903238363</v>
      </c>
      <c r="W29" s="22">
        <v>0.79270755088404377</v>
      </c>
      <c r="X29" s="22">
        <v>0.79525081647121099</v>
      </c>
      <c r="Y29" s="22">
        <v>0.79832612808521897</v>
      </c>
      <c r="Z29" s="22">
        <v>0.79902224958937274</v>
      </c>
      <c r="AA29" s="22">
        <v>0.79463829033889299</v>
      </c>
      <c r="AB29" s="69">
        <f t="shared" ref="AB29:AB31" si="0">G29/SUM($G$28:$G$31)</f>
        <v>7.6803417914586794E-2</v>
      </c>
      <c r="AC29" s="69">
        <f t="shared" ref="AC29:AC31" si="1">L29/SUM($L$28:$L$31)</f>
        <v>0.25918208233303663</v>
      </c>
      <c r="AD29" s="69">
        <f t="shared" ref="AD29:AD31" si="2">Q29/SUM($Q$28:$Q$31)</f>
        <v>0.27032167994943784</v>
      </c>
    </row>
    <row r="30" spans="1:34" x14ac:dyDescent="0.35">
      <c r="A30" s="3">
        <v>3</v>
      </c>
      <c r="B30" s="2" t="s">
        <v>24</v>
      </c>
      <c r="C30" s="19">
        <v>2865</v>
      </c>
      <c r="D30" s="45">
        <v>2504</v>
      </c>
      <c r="E30" s="19">
        <v>1041</v>
      </c>
      <c r="F30" s="19">
        <v>390</v>
      </c>
      <c r="G30" s="20">
        <v>6800</v>
      </c>
      <c r="H30" s="19">
        <v>1278352.258011</v>
      </c>
      <c r="I30" s="45">
        <v>1023327.3226890001</v>
      </c>
      <c r="J30" s="19">
        <v>377053.7352</v>
      </c>
      <c r="K30" s="19">
        <v>131816.28576699999</v>
      </c>
      <c r="L30" s="20">
        <v>2810549.601667</v>
      </c>
      <c r="M30" s="19">
        <v>890036.77827899996</v>
      </c>
      <c r="N30" s="19">
        <v>714440.22578400001</v>
      </c>
      <c r="O30" s="19">
        <v>263757.61459399998</v>
      </c>
      <c r="P30" s="19">
        <v>92271.400022999995</v>
      </c>
      <c r="Q30" s="20">
        <v>1960506.01868</v>
      </c>
      <c r="R30" s="21">
        <v>446.19625061465968</v>
      </c>
      <c r="S30" s="21">
        <v>408.67704580231634</v>
      </c>
      <c r="T30" s="21">
        <v>362.20339596541788</v>
      </c>
      <c r="U30" s="21">
        <v>337.990476325641</v>
      </c>
      <c r="V30" s="21">
        <v>413.31611789220585</v>
      </c>
      <c r="W30" s="22">
        <v>0.69623749846839267</v>
      </c>
      <c r="X30" s="22">
        <v>0.69815415844332529</v>
      </c>
      <c r="Y30" s="22">
        <v>0.69952261434062035</v>
      </c>
      <c r="Z30" s="22">
        <v>0.6999999998945502</v>
      </c>
      <c r="AA30" s="22">
        <v>0.69755254186482951</v>
      </c>
      <c r="AB30" s="69">
        <f t="shared" si="0"/>
        <v>2.9464780920687744E-2</v>
      </c>
      <c r="AC30" s="69">
        <f t="shared" si="1"/>
        <v>0.34063436352131177</v>
      </c>
      <c r="AD30" s="69">
        <f t="shared" si="2"/>
        <v>0.31186870605900519</v>
      </c>
    </row>
    <row r="31" spans="1:34" x14ac:dyDescent="0.35">
      <c r="A31" s="3">
        <v>4</v>
      </c>
      <c r="B31" s="23" t="s">
        <v>25</v>
      </c>
      <c r="C31" s="23">
        <v>258</v>
      </c>
      <c r="D31" s="46">
        <v>261</v>
      </c>
      <c r="E31" s="23">
        <v>94</v>
      </c>
      <c r="F31" s="23">
        <v>38</v>
      </c>
      <c r="G31" s="24">
        <v>651</v>
      </c>
      <c r="H31" s="23">
        <v>292950.654094</v>
      </c>
      <c r="I31" s="46">
        <v>273721.838896</v>
      </c>
      <c r="J31" s="23">
        <v>101716.789961</v>
      </c>
      <c r="K31" s="23">
        <v>31162.006509999999</v>
      </c>
      <c r="L31" s="24">
        <v>699551.28946099989</v>
      </c>
      <c r="M31" s="23">
        <v>175732.79246</v>
      </c>
      <c r="N31" s="23">
        <v>164233.10334999999</v>
      </c>
      <c r="O31" s="23">
        <v>61030.073984000002</v>
      </c>
      <c r="P31" s="23">
        <v>18697.203906999999</v>
      </c>
      <c r="Q31" s="24">
        <v>419693.17370100005</v>
      </c>
      <c r="R31" s="25">
        <v>1135.4676515271317</v>
      </c>
      <c r="S31" s="25">
        <v>1048.7426777624521</v>
      </c>
      <c r="T31" s="25">
        <v>1082.0935102234043</v>
      </c>
      <c r="U31" s="25">
        <v>820.05280289473683</v>
      </c>
      <c r="V31" s="25">
        <v>1074.5795537035328</v>
      </c>
      <c r="W31" s="26">
        <v>0.59987165075116056</v>
      </c>
      <c r="X31" s="26">
        <v>0.60000000004530141</v>
      </c>
      <c r="Y31" s="26">
        <v>0.60000000007275101</v>
      </c>
      <c r="Z31" s="26">
        <v>0.60000000003209031</v>
      </c>
      <c r="AA31" s="26">
        <v>0.59994625129541412</v>
      </c>
      <c r="AB31" s="69">
        <f t="shared" si="0"/>
        <v>2.8208194675540766E-3</v>
      </c>
      <c r="AC31" s="69">
        <f t="shared" si="1"/>
        <v>8.4784558897208137E-2</v>
      </c>
      <c r="AD31" s="69">
        <f t="shared" si="2"/>
        <v>6.6762950879413918E-2</v>
      </c>
    </row>
    <row r="32" spans="1:34" x14ac:dyDescent="0.35">
      <c r="B32" s="10" t="s">
        <v>18</v>
      </c>
      <c r="C32" s="19">
        <v>71517</v>
      </c>
      <c r="D32" s="19">
        <v>68813</v>
      </c>
      <c r="E32" s="19">
        <v>63173</v>
      </c>
      <c r="F32" s="19">
        <v>27281</v>
      </c>
      <c r="G32" s="20">
        <v>230784</v>
      </c>
      <c r="H32" s="19">
        <v>3733971.541741</v>
      </c>
      <c r="I32" s="19">
        <v>2682983.3083039997</v>
      </c>
      <c r="J32" s="19">
        <v>1320689.593134</v>
      </c>
      <c r="K32" s="19">
        <v>513283.53899199999</v>
      </c>
      <c r="L32" s="20">
        <v>8250927.9821709991</v>
      </c>
      <c r="M32" s="19">
        <v>2839691.7600509999</v>
      </c>
      <c r="N32" s="19">
        <v>2019850.3773920001</v>
      </c>
      <c r="O32" s="19">
        <v>1024037.7684669999</v>
      </c>
      <c r="P32" s="19">
        <v>402738.60117699997</v>
      </c>
      <c r="Q32" s="20">
        <v>6286318.5070869997</v>
      </c>
      <c r="R32" s="21">
        <v>52.210964410433881</v>
      </c>
      <c r="S32" s="21">
        <v>38.989483212532512</v>
      </c>
      <c r="T32" s="21">
        <v>20.905918559099614</v>
      </c>
      <c r="U32" s="21">
        <v>18.814689307283455</v>
      </c>
      <c r="V32" s="21">
        <v>35.75173314515304</v>
      </c>
      <c r="W32" s="22">
        <v>0.76050171467749494</v>
      </c>
      <c r="X32" s="22">
        <v>0.75283747429230663</v>
      </c>
      <c r="Y32" s="22">
        <v>0.77538111437446511</v>
      </c>
      <c r="Z32" s="22">
        <v>0.78463182740656146</v>
      </c>
      <c r="AA32" s="22">
        <v>0.76189230116549056</v>
      </c>
      <c r="AB32" s="69"/>
      <c r="AC32" s="69"/>
      <c r="AD32" s="69"/>
    </row>
    <row r="33" spans="2:30" x14ac:dyDescent="0.35">
      <c r="C33" s="19"/>
      <c r="D33" s="20"/>
      <c r="E33" s="20"/>
      <c r="F33" s="20"/>
      <c r="G33" s="47"/>
      <c r="L33" s="11"/>
      <c r="Q33" s="11"/>
      <c r="R33" s="19"/>
      <c r="S33" s="19"/>
      <c r="T33" s="19"/>
      <c r="U33" s="19"/>
      <c r="V33" s="19"/>
      <c r="AA33" s="11"/>
    </row>
    <row r="34" spans="2:30" x14ac:dyDescent="0.35">
      <c r="B34" s="10" t="s">
        <v>26</v>
      </c>
      <c r="C34" s="19"/>
      <c r="D34" s="20"/>
      <c r="E34" s="20"/>
      <c r="F34" s="20"/>
      <c r="G34" s="20"/>
      <c r="AA34" s="11"/>
    </row>
    <row r="35" spans="2:30" x14ac:dyDescent="0.35">
      <c r="C35" s="19"/>
      <c r="D35" s="20"/>
      <c r="E35" s="20"/>
      <c r="F35" s="20"/>
      <c r="G35" s="20"/>
      <c r="AA35" s="11"/>
    </row>
    <row r="36" spans="2:30" x14ac:dyDescent="0.35">
      <c r="B36" s="17"/>
      <c r="C36" s="78" t="s">
        <v>82</v>
      </c>
      <c r="D36" s="78"/>
      <c r="E36" s="78"/>
      <c r="F36" s="78"/>
      <c r="G36" s="78"/>
      <c r="H36" s="78" t="s">
        <v>13</v>
      </c>
      <c r="I36" s="78"/>
      <c r="J36" s="78"/>
      <c r="K36" s="78"/>
      <c r="L36" s="78"/>
      <c r="M36" s="78" t="s">
        <v>14</v>
      </c>
      <c r="N36" s="78"/>
      <c r="O36" s="78"/>
      <c r="P36" s="78"/>
      <c r="Q36" s="78"/>
      <c r="R36" s="78" t="s">
        <v>15</v>
      </c>
      <c r="S36" s="78"/>
      <c r="T36" s="78"/>
      <c r="U36" s="78"/>
      <c r="V36" s="78"/>
      <c r="W36" s="78" t="s">
        <v>16</v>
      </c>
      <c r="X36" s="78"/>
      <c r="Y36" s="78"/>
      <c r="Z36" s="78"/>
      <c r="AA36" s="78"/>
    </row>
    <row r="37" spans="2:30" x14ac:dyDescent="0.35">
      <c r="B37" s="17"/>
      <c r="C37" s="18">
        <v>43952</v>
      </c>
      <c r="D37" s="18">
        <v>43983</v>
      </c>
      <c r="E37" s="18">
        <v>44013</v>
      </c>
      <c r="F37" s="18">
        <v>44044</v>
      </c>
      <c r="G37" s="18" t="s">
        <v>17</v>
      </c>
      <c r="H37" s="18">
        <v>43952</v>
      </c>
      <c r="I37" s="18">
        <v>43983</v>
      </c>
      <c r="J37" s="18">
        <v>44013</v>
      </c>
      <c r="K37" s="18">
        <v>44044</v>
      </c>
      <c r="L37" s="18" t="s">
        <v>17</v>
      </c>
      <c r="M37" s="18">
        <v>43952</v>
      </c>
      <c r="N37" s="18">
        <v>43983</v>
      </c>
      <c r="O37" s="18">
        <v>44013</v>
      </c>
      <c r="P37" s="18">
        <v>44044</v>
      </c>
      <c r="Q37" s="18" t="s">
        <v>17</v>
      </c>
      <c r="R37" s="18">
        <v>43952</v>
      </c>
      <c r="S37" s="18">
        <v>43983</v>
      </c>
      <c r="T37" s="18">
        <v>44013</v>
      </c>
      <c r="U37" s="18">
        <v>44044</v>
      </c>
      <c r="V37" s="18" t="s">
        <v>17</v>
      </c>
      <c r="W37" s="18">
        <v>43952</v>
      </c>
      <c r="X37" s="18">
        <v>43983</v>
      </c>
      <c r="Y37" s="18">
        <v>44013</v>
      </c>
      <c r="Z37" s="18">
        <v>44044</v>
      </c>
      <c r="AA37" s="18" t="s">
        <v>17</v>
      </c>
    </row>
    <row r="38" spans="2:30" x14ac:dyDescent="0.35">
      <c r="B38" s="19" t="s">
        <v>27</v>
      </c>
      <c r="C38" s="19">
        <v>21770</v>
      </c>
      <c r="D38" s="19">
        <v>16809</v>
      </c>
      <c r="E38" s="19">
        <v>15304</v>
      </c>
      <c r="F38" s="19">
        <v>6077</v>
      </c>
      <c r="G38" s="20">
        <v>59960</v>
      </c>
      <c r="H38" s="19">
        <v>1154519.8584090001</v>
      </c>
      <c r="I38" s="19">
        <v>762177.56586900004</v>
      </c>
      <c r="J38" s="19">
        <v>337846.449371</v>
      </c>
      <c r="K38" s="19">
        <v>131283.00112599999</v>
      </c>
      <c r="L38" s="20">
        <v>2385826.8747750004</v>
      </c>
      <c r="M38" s="19">
        <v>871615.640014</v>
      </c>
      <c r="N38" s="19">
        <v>568640.77492</v>
      </c>
      <c r="O38" s="19">
        <v>260934.186843</v>
      </c>
      <c r="P38" s="19">
        <v>101720.446419</v>
      </c>
      <c r="Q38" s="20">
        <v>1802911.0481959998</v>
      </c>
      <c r="R38" s="21">
        <v>53.032607184611855</v>
      </c>
      <c r="S38" s="21">
        <v>45.34342113564162</v>
      </c>
      <c r="T38" s="21">
        <v>22.075695855397282</v>
      </c>
      <c r="U38" s="21">
        <v>21.603258371894025</v>
      </c>
      <c r="V38" s="21">
        <v>39.790308118328895</v>
      </c>
      <c r="W38" s="22">
        <v>0.75495941768826769</v>
      </c>
      <c r="X38" s="22">
        <v>0.74607388144737874</v>
      </c>
      <c r="Y38" s="22">
        <v>0.77234550586162831</v>
      </c>
      <c r="Z38" s="22">
        <v>0.7748181070401714</v>
      </c>
      <c r="AA38" s="22">
        <v>0.75567555519552376</v>
      </c>
      <c r="AB38" s="69">
        <f>G38/SUM($G$38:$G$53)</f>
        <v>0.3575304401750683</v>
      </c>
      <c r="AC38" s="69">
        <f>L38/SUM($L$38:$L$53)</f>
        <v>0.30887926231039275</v>
      </c>
      <c r="AD38" s="69">
        <f>Q38/SUM($Q$38:$Q$53)</f>
        <v>0.30818818572884554</v>
      </c>
    </row>
    <row r="39" spans="2:30" x14ac:dyDescent="0.35">
      <c r="B39" s="19" t="s">
        <v>28</v>
      </c>
      <c r="C39" s="19">
        <v>11463</v>
      </c>
      <c r="D39" s="19">
        <v>8152</v>
      </c>
      <c r="E39" s="19">
        <v>5949</v>
      </c>
      <c r="F39" s="19">
        <v>2368</v>
      </c>
      <c r="G39" s="20">
        <v>27932</v>
      </c>
      <c r="H39" s="19">
        <v>612642.10977800004</v>
      </c>
      <c r="I39" s="19">
        <v>387174.94156200002</v>
      </c>
      <c r="J39" s="19">
        <v>200160.257381</v>
      </c>
      <c r="K39" s="19">
        <v>72351.263777</v>
      </c>
      <c r="L39" s="20">
        <v>1272328.572498</v>
      </c>
      <c r="M39" s="19">
        <v>476772.36852600001</v>
      </c>
      <c r="N39" s="19">
        <v>297867.12685499998</v>
      </c>
      <c r="O39" s="19">
        <v>156384.217818</v>
      </c>
      <c r="P39" s="19">
        <v>57029.875176000001</v>
      </c>
      <c r="Q39" s="20">
        <v>988053.58837500005</v>
      </c>
      <c r="R39" s="21">
        <v>53.445180997819072</v>
      </c>
      <c r="S39" s="21">
        <v>47.494472713689895</v>
      </c>
      <c r="T39" s="21">
        <v>33.646034187426459</v>
      </c>
      <c r="U39" s="21">
        <v>30.553743149070947</v>
      </c>
      <c r="V39" s="21">
        <v>45.550929847415148</v>
      </c>
      <c r="W39" s="22">
        <v>0.77822330675043794</v>
      </c>
      <c r="X39" s="22">
        <v>0.76933472412573789</v>
      </c>
      <c r="Y39" s="22">
        <v>0.78129504759941726</v>
      </c>
      <c r="Z39" s="22">
        <v>0.78823606111120104</v>
      </c>
      <c r="AA39" s="22">
        <v>0.77657109156569948</v>
      </c>
      <c r="AB39" s="69">
        <f t="shared" ref="AB39:AB53" si="3">G39/SUM($G$38:$G$53)</f>
        <v>0.16655337316494342</v>
      </c>
      <c r="AC39" s="69">
        <f t="shared" ref="AC39:AC53" si="4">L39/SUM($L$38:$L$53)</f>
        <v>0.16472105124001485</v>
      </c>
      <c r="AD39" s="69">
        <f t="shared" ref="AD39:AD53" si="5">Q39/SUM($Q$38:$Q$53)</f>
        <v>0.16889709734091274</v>
      </c>
    </row>
    <row r="40" spans="2:30" x14ac:dyDescent="0.35">
      <c r="B40" s="19" t="s">
        <v>29</v>
      </c>
      <c r="C40" s="19">
        <v>7917</v>
      </c>
      <c r="D40" s="19">
        <v>5872</v>
      </c>
      <c r="E40" s="19">
        <v>5995</v>
      </c>
      <c r="F40" s="19">
        <v>2427</v>
      </c>
      <c r="G40" s="20">
        <v>22211</v>
      </c>
      <c r="H40" s="19">
        <v>254005.239997</v>
      </c>
      <c r="I40" s="19">
        <v>178138.47912599999</v>
      </c>
      <c r="J40" s="19">
        <v>105447.13396599999</v>
      </c>
      <c r="K40" s="19">
        <v>49660.550099</v>
      </c>
      <c r="L40" s="20">
        <v>587251.40318799997</v>
      </c>
      <c r="M40" s="19">
        <v>196980.43154600001</v>
      </c>
      <c r="N40" s="19">
        <v>136724.90004400001</v>
      </c>
      <c r="O40" s="19">
        <v>82017.521116000004</v>
      </c>
      <c r="P40" s="19">
        <v>38881.258739999997</v>
      </c>
      <c r="Q40" s="20">
        <v>454604.11144600005</v>
      </c>
      <c r="R40" s="21">
        <v>32.0835215355564</v>
      </c>
      <c r="S40" s="21">
        <v>30.336934456062668</v>
      </c>
      <c r="T40" s="21">
        <v>17.58917997764804</v>
      </c>
      <c r="U40" s="21">
        <v>20.46170173011949</v>
      </c>
      <c r="V40" s="21">
        <v>26.439665174373058</v>
      </c>
      <c r="W40" s="22">
        <v>0.77549751158018043</v>
      </c>
      <c r="X40" s="22">
        <v>0.76752030619556633</v>
      </c>
      <c r="Y40" s="22">
        <v>0.77780702074316643</v>
      </c>
      <c r="Z40" s="22">
        <v>0.7829405566891402</v>
      </c>
      <c r="AA40" s="22">
        <v>0.77412179686263805</v>
      </c>
      <c r="AB40" s="69">
        <f t="shared" si="3"/>
        <v>0.13244010351448368</v>
      </c>
      <c r="AC40" s="69">
        <f t="shared" si="4"/>
        <v>7.6028056404787853E-2</v>
      </c>
      <c r="AD40" s="69">
        <f t="shared" si="5"/>
        <v>7.7709666526035712E-2</v>
      </c>
    </row>
    <row r="41" spans="2:30" x14ac:dyDescent="0.35">
      <c r="B41" s="19" t="s">
        <v>30</v>
      </c>
      <c r="C41" s="19">
        <v>3500</v>
      </c>
      <c r="D41" s="19">
        <v>2584</v>
      </c>
      <c r="E41" s="19">
        <v>1933</v>
      </c>
      <c r="F41" s="19">
        <v>766</v>
      </c>
      <c r="G41" s="20">
        <v>8783</v>
      </c>
      <c r="H41" s="19">
        <v>223633.93678700001</v>
      </c>
      <c r="I41" s="19">
        <v>142797.68850399999</v>
      </c>
      <c r="J41" s="19">
        <v>55942.755657000002</v>
      </c>
      <c r="K41" s="19">
        <v>18490.581181000001</v>
      </c>
      <c r="L41" s="20">
        <v>440864.96212899999</v>
      </c>
      <c r="M41" s="19">
        <v>172743.327024</v>
      </c>
      <c r="N41" s="19">
        <v>108547.465216</v>
      </c>
      <c r="O41" s="19">
        <v>43956.673076999999</v>
      </c>
      <c r="P41" s="19">
        <v>14790.472474</v>
      </c>
      <c r="Q41" s="20">
        <v>340037.937791</v>
      </c>
      <c r="R41" s="21">
        <v>63.895410510571431</v>
      </c>
      <c r="S41" s="21">
        <v>55.262263352941176</v>
      </c>
      <c r="T41" s="21">
        <v>28.94089790843249</v>
      </c>
      <c r="U41" s="21">
        <v>24.139139922976504</v>
      </c>
      <c r="V41" s="21">
        <v>50.195259265512924</v>
      </c>
      <c r="W41" s="22">
        <v>0.77243789339776847</v>
      </c>
      <c r="X41" s="22">
        <v>0.76014861552159796</v>
      </c>
      <c r="Y41" s="22">
        <v>0.78574379400453775</v>
      </c>
      <c r="Z41" s="22">
        <v>0.79989224401437153</v>
      </c>
      <c r="AA41" s="22">
        <v>0.77129726106812424</v>
      </c>
      <c r="AB41" s="69">
        <f t="shared" si="3"/>
        <v>5.2371411875544109E-2</v>
      </c>
      <c r="AC41" s="69">
        <f t="shared" si="4"/>
        <v>5.7076247116105983E-2</v>
      </c>
      <c r="AD41" s="69">
        <f t="shared" si="5"/>
        <v>5.8125815597860647E-2</v>
      </c>
    </row>
    <row r="42" spans="2:30" x14ac:dyDescent="0.35">
      <c r="B42" s="19" t="s">
        <v>116</v>
      </c>
      <c r="C42" s="19">
        <v>3289</v>
      </c>
      <c r="D42" s="19">
        <v>2706</v>
      </c>
      <c r="E42" s="19">
        <v>1894</v>
      </c>
      <c r="F42" s="19">
        <v>792</v>
      </c>
      <c r="G42" s="20">
        <v>8681</v>
      </c>
      <c r="H42" s="19">
        <v>278208.400929</v>
      </c>
      <c r="I42" s="19">
        <v>224223.90303799999</v>
      </c>
      <c r="J42" s="19">
        <v>106097.284369</v>
      </c>
      <c r="K42" s="19">
        <v>32552.349687999998</v>
      </c>
      <c r="L42" s="20">
        <v>641081.93802400003</v>
      </c>
      <c r="M42" s="19">
        <v>206764.652749</v>
      </c>
      <c r="N42" s="19">
        <v>161620.847496</v>
      </c>
      <c r="O42" s="19">
        <v>77453.893612</v>
      </c>
      <c r="P42" s="19">
        <v>24803.689602999999</v>
      </c>
      <c r="Q42" s="20">
        <v>470643.08345999999</v>
      </c>
      <c r="R42" s="21">
        <v>84.587534487382186</v>
      </c>
      <c r="S42" s="21">
        <v>82.861752785661494</v>
      </c>
      <c r="T42" s="21">
        <v>56.017573584477297</v>
      </c>
      <c r="U42" s="21">
        <v>41.101451626262623</v>
      </c>
      <c r="V42" s="21">
        <v>73.848858198825027</v>
      </c>
      <c r="W42" s="22">
        <v>0.74320060810013877</v>
      </c>
      <c r="X42" s="22">
        <v>0.72080115146603962</v>
      </c>
      <c r="Y42" s="22">
        <v>0.73002710741040266</v>
      </c>
      <c r="Z42" s="22">
        <v>0.76196310990550575</v>
      </c>
      <c r="AA42" s="22">
        <v>0.73413873569836974</v>
      </c>
      <c r="AB42" s="69">
        <f t="shared" si="3"/>
        <v>5.1763204655766643E-2</v>
      </c>
      <c r="AC42" s="69">
        <f t="shared" si="4"/>
        <v>8.2997185667985404E-2</v>
      </c>
      <c r="AD42" s="69">
        <f t="shared" si="5"/>
        <v>8.0451355690843038E-2</v>
      </c>
    </row>
    <row r="43" spans="2:30" x14ac:dyDescent="0.35">
      <c r="B43" s="19" t="s">
        <v>31</v>
      </c>
      <c r="C43" s="19">
        <v>2540</v>
      </c>
      <c r="D43" s="19">
        <v>2037</v>
      </c>
      <c r="E43" s="19">
        <v>1609</v>
      </c>
      <c r="F43" s="19">
        <v>670</v>
      </c>
      <c r="G43" s="20">
        <v>6856</v>
      </c>
      <c r="H43" s="19">
        <v>129799.885721</v>
      </c>
      <c r="I43" s="19">
        <v>77761.981366000007</v>
      </c>
      <c r="J43" s="19">
        <v>37749.948471000003</v>
      </c>
      <c r="K43" s="19">
        <v>17490.653912999998</v>
      </c>
      <c r="L43" s="20">
        <v>262802.46947100002</v>
      </c>
      <c r="M43" s="19">
        <v>99690.692311999999</v>
      </c>
      <c r="N43" s="19">
        <v>60850.631493000001</v>
      </c>
      <c r="O43" s="19">
        <v>29450.516486</v>
      </c>
      <c r="P43" s="19">
        <v>13420.866896</v>
      </c>
      <c r="Q43" s="20">
        <v>203412.70718699999</v>
      </c>
      <c r="R43" s="21">
        <v>51.102317212992126</v>
      </c>
      <c r="S43" s="21">
        <v>38.174757666175751</v>
      </c>
      <c r="T43" s="21">
        <v>23.461745476072096</v>
      </c>
      <c r="U43" s="21">
        <v>26.105453601492535</v>
      </c>
      <c r="V43" s="21">
        <v>38.331748755980165</v>
      </c>
      <c r="W43" s="22">
        <v>0.76803374485460962</v>
      </c>
      <c r="X43" s="22">
        <v>0.78252419015143326</v>
      </c>
      <c r="Y43" s="22">
        <v>0.78014719698556056</v>
      </c>
      <c r="Z43" s="22">
        <v>0.76731647443008899</v>
      </c>
      <c r="AA43" s="22">
        <v>0.77401368258240955</v>
      </c>
      <c r="AB43" s="69">
        <f t="shared" si="3"/>
        <v>4.0881065674454105E-2</v>
      </c>
      <c r="AC43" s="69">
        <f t="shared" si="4"/>
        <v>3.4023521891632345E-2</v>
      </c>
      <c r="AD43" s="69">
        <f t="shared" si="5"/>
        <v>3.4771206957149491E-2</v>
      </c>
    </row>
    <row r="44" spans="2:30" x14ac:dyDescent="0.35">
      <c r="B44" s="19" t="s">
        <v>117</v>
      </c>
      <c r="C44" s="19">
        <v>2423</v>
      </c>
      <c r="D44" s="19">
        <v>3432</v>
      </c>
      <c r="E44" s="19">
        <v>3738</v>
      </c>
      <c r="F44" s="19">
        <v>1837</v>
      </c>
      <c r="G44" s="20">
        <v>11430</v>
      </c>
      <c r="H44" s="19">
        <v>160300.95877999999</v>
      </c>
      <c r="I44" s="19">
        <v>158908.088304</v>
      </c>
      <c r="J44" s="19">
        <v>103213.10175099999</v>
      </c>
      <c r="K44" s="19">
        <v>39114.703168</v>
      </c>
      <c r="L44" s="20">
        <v>461536.85200299992</v>
      </c>
      <c r="M44" s="19">
        <v>122959.03745</v>
      </c>
      <c r="N44" s="19">
        <v>122647.523367</v>
      </c>
      <c r="O44" s="19">
        <v>81609.764643000002</v>
      </c>
      <c r="P44" s="19">
        <v>31523.066598000001</v>
      </c>
      <c r="Q44" s="20">
        <v>358739.39205799997</v>
      </c>
      <c r="R44" s="21">
        <v>66.158051498142797</v>
      </c>
      <c r="S44" s="21">
        <v>46.30189053146853</v>
      </c>
      <c r="T44" s="21">
        <v>27.61185172578919</v>
      </c>
      <c r="U44" s="21">
        <v>21.292707222645618</v>
      </c>
      <c r="V44" s="21">
        <v>40.379427121872261</v>
      </c>
      <c r="W44" s="22">
        <v>0.76705116666676509</v>
      </c>
      <c r="X44" s="22">
        <v>0.77181422717998138</v>
      </c>
      <c r="Y44" s="22">
        <v>0.79069191079909884</v>
      </c>
      <c r="Z44" s="22">
        <v>0.80591348124531426</v>
      </c>
      <c r="AA44" s="22">
        <v>0.77727139339172036</v>
      </c>
      <c r="AB44" s="69">
        <f t="shared" si="3"/>
        <v>6.815498551035741E-2</v>
      </c>
      <c r="AC44" s="69">
        <f t="shared" si="4"/>
        <v>5.975251762104148E-2</v>
      </c>
      <c r="AD44" s="69">
        <f t="shared" si="5"/>
        <v>6.1322627368915431E-2</v>
      </c>
    </row>
    <row r="45" spans="2:30" ht="15.75" x14ac:dyDescent="0.25">
      <c r="B45" s="19" t="s">
        <v>118</v>
      </c>
      <c r="C45" s="19">
        <v>1798</v>
      </c>
      <c r="D45" s="19">
        <v>1317</v>
      </c>
      <c r="E45" s="19">
        <v>901</v>
      </c>
      <c r="F45" s="19">
        <v>385</v>
      </c>
      <c r="G45" s="20">
        <v>4401</v>
      </c>
      <c r="H45" s="19">
        <v>149075.03835300001</v>
      </c>
      <c r="I45" s="19">
        <v>91646.960298999998</v>
      </c>
      <c r="J45" s="19">
        <v>35129.557120999998</v>
      </c>
      <c r="K45" s="19">
        <v>12140.063619</v>
      </c>
      <c r="L45" s="20">
        <v>287991.61939200002</v>
      </c>
      <c r="M45" s="19">
        <v>110411.056233</v>
      </c>
      <c r="N45" s="19">
        <v>68371.583247000002</v>
      </c>
      <c r="O45" s="19">
        <v>26730.446359000001</v>
      </c>
      <c r="P45" s="19">
        <v>9655.2171699999999</v>
      </c>
      <c r="Q45" s="20">
        <v>215168.303009</v>
      </c>
      <c r="R45" s="21">
        <v>82.911589740266976</v>
      </c>
      <c r="S45" s="21">
        <v>69.58766917160213</v>
      </c>
      <c r="T45" s="21">
        <v>38.989519557158708</v>
      </c>
      <c r="U45" s="21">
        <v>31.532632776623377</v>
      </c>
      <c r="V45" s="21">
        <v>65.437768550783915</v>
      </c>
      <c r="W45" s="22">
        <v>0.740640803804818</v>
      </c>
      <c r="X45" s="22">
        <v>0.74603219816496236</v>
      </c>
      <c r="Y45" s="22">
        <v>0.76091042841587331</v>
      </c>
      <c r="Z45" s="22">
        <v>0.79531849856939363</v>
      </c>
      <c r="AA45" s="22">
        <v>0.74713390432422089</v>
      </c>
      <c r="AB45" s="69">
        <f t="shared" si="3"/>
        <v>2.6242352688633681E-2</v>
      </c>
      <c r="AC45" s="69">
        <f t="shared" si="4"/>
        <v>3.7284616033912935E-2</v>
      </c>
      <c r="AD45" s="69">
        <f t="shared" si="5"/>
        <v>3.6780699190373585E-2</v>
      </c>
    </row>
    <row r="46" spans="2:30" ht="15.75" x14ac:dyDescent="0.25">
      <c r="B46" s="19" t="s">
        <v>32</v>
      </c>
      <c r="C46" s="19">
        <v>853</v>
      </c>
      <c r="D46" s="19">
        <v>771</v>
      </c>
      <c r="E46" s="19">
        <v>527</v>
      </c>
      <c r="F46" s="19">
        <v>206</v>
      </c>
      <c r="G46" s="20">
        <v>2357</v>
      </c>
      <c r="H46" s="19">
        <v>62963.532857999999</v>
      </c>
      <c r="I46" s="19">
        <v>51479.857322999997</v>
      </c>
      <c r="J46" s="19">
        <v>19856.169661</v>
      </c>
      <c r="K46" s="19">
        <v>6106.7505959999999</v>
      </c>
      <c r="L46" s="20">
        <v>140406.31043799999</v>
      </c>
      <c r="M46" s="19">
        <v>46905.478038000001</v>
      </c>
      <c r="N46" s="19">
        <v>38629.174539</v>
      </c>
      <c r="O46" s="19">
        <v>15486.453678</v>
      </c>
      <c r="P46" s="19">
        <v>4893.5466130000004</v>
      </c>
      <c r="Q46" s="20">
        <v>105914.652868</v>
      </c>
      <c r="R46" s="21">
        <v>73.814223749120742</v>
      </c>
      <c r="S46" s="21">
        <v>66.770242961089494</v>
      </c>
      <c r="T46" s="21">
        <v>37.677741292220112</v>
      </c>
      <c r="U46" s="21">
        <v>29.644420368932039</v>
      </c>
      <c r="V46" s="21">
        <v>59.569923817564693</v>
      </c>
      <c r="W46" s="22">
        <v>0.74496261421328902</v>
      </c>
      <c r="X46" s="22">
        <v>0.75037454545821725</v>
      </c>
      <c r="Y46" s="22">
        <v>0.77993157504175292</v>
      </c>
      <c r="Z46" s="22">
        <v>0.80133395593482015</v>
      </c>
      <c r="AA46" s="22">
        <v>0.75434396458106023</v>
      </c>
      <c r="AB46" s="69">
        <f t="shared" si="3"/>
        <v>1.4054357029563641E-2</v>
      </c>
      <c r="AC46" s="69">
        <f t="shared" si="4"/>
        <v>1.8177596224748446E-2</v>
      </c>
      <c r="AD46" s="69">
        <f t="shared" si="5"/>
        <v>1.8104966821380762E-2</v>
      </c>
    </row>
    <row r="47" spans="2:30" ht="15.75" x14ac:dyDescent="0.25">
      <c r="B47" s="19" t="s">
        <v>33</v>
      </c>
      <c r="C47" s="19">
        <v>769</v>
      </c>
      <c r="D47" s="19">
        <v>570</v>
      </c>
      <c r="E47" s="19">
        <v>429</v>
      </c>
      <c r="F47" s="19">
        <v>182</v>
      </c>
      <c r="G47" s="20">
        <v>1950</v>
      </c>
      <c r="H47" s="19">
        <v>87594.154164000007</v>
      </c>
      <c r="I47" s="19">
        <v>64477.460579999999</v>
      </c>
      <c r="J47" s="19">
        <v>37743.959307999998</v>
      </c>
      <c r="K47" s="19">
        <v>9105.6712889999999</v>
      </c>
      <c r="L47" s="20">
        <v>198921.245341</v>
      </c>
      <c r="M47" s="19">
        <v>63508.327769000003</v>
      </c>
      <c r="N47" s="19">
        <v>46448.571787000001</v>
      </c>
      <c r="O47" s="19">
        <v>27133.537065</v>
      </c>
      <c r="P47" s="19">
        <v>6883.9839529999999</v>
      </c>
      <c r="Q47" s="20">
        <v>143974.42057399999</v>
      </c>
      <c r="R47" s="21">
        <v>113.90657238491548</v>
      </c>
      <c r="S47" s="21">
        <v>113.11835189473685</v>
      </c>
      <c r="T47" s="21">
        <v>87.981257128205129</v>
      </c>
      <c r="U47" s="21">
        <v>50.031160928571431</v>
      </c>
      <c r="V47" s="21">
        <v>102.01089504666666</v>
      </c>
      <c r="W47" s="22">
        <v>0.72502929419348228</v>
      </c>
      <c r="X47" s="22">
        <v>0.72038463315981915</v>
      </c>
      <c r="Y47" s="22">
        <v>0.71888422842934041</v>
      </c>
      <c r="Z47" s="22">
        <v>0.75601059323502229</v>
      </c>
      <c r="AA47" s="22">
        <v>0.72377598645731567</v>
      </c>
      <c r="AB47" s="69">
        <f t="shared" si="3"/>
        <v>1.1627490966333941E-2</v>
      </c>
      <c r="AC47" s="69">
        <f t="shared" si="4"/>
        <v>2.5753187780897635E-2</v>
      </c>
      <c r="AD47" s="69">
        <f t="shared" si="5"/>
        <v>2.4610873349775547E-2</v>
      </c>
    </row>
    <row r="48" spans="2:30" ht="15.75" x14ac:dyDescent="0.25">
      <c r="B48" s="19" t="s">
        <v>34</v>
      </c>
      <c r="C48" s="19">
        <v>652</v>
      </c>
      <c r="D48" s="19">
        <v>649</v>
      </c>
      <c r="E48" s="19">
        <v>430</v>
      </c>
      <c r="F48" s="19">
        <v>146</v>
      </c>
      <c r="G48" s="20">
        <v>1877</v>
      </c>
      <c r="H48" s="19">
        <v>57080.785368999997</v>
      </c>
      <c r="I48" s="19">
        <v>59192.765846000002</v>
      </c>
      <c r="J48" s="19">
        <v>32437.816340000001</v>
      </c>
      <c r="K48" s="19">
        <v>8933.6176809999997</v>
      </c>
      <c r="L48" s="20">
        <v>157644.98523600001</v>
      </c>
      <c r="M48" s="19">
        <v>42984.456920999997</v>
      </c>
      <c r="N48" s="19">
        <v>43609.574978999997</v>
      </c>
      <c r="O48" s="19">
        <v>24064.264587000001</v>
      </c>
      <c r="P48" s="19">
        <v>6828.0138610000004</v>
      </c>
      <c r="Q48" s="20">
        <v>117486.310348</v>
      </c>
      <c r="R48" s="21">
        <v>87.547216823619621</v>
      </c>
      <c r="S48" s="21">
        <v>91.206110702619412</v>
      </c>
      <c r="T48" s="21">
        <v>75.436782186046514</v>
      </c>
      <c r="U48" s="21">
        <v>61.189162198630136</v>
      </c>
      <c r="V48" s="21">
        <v>83.9877385380927</v>
      </c>
      <c r="W48" s="22">
        <v>0.75304599688189333</v>
      </c>
      <c r="X48" s="22">
        <v>0.73673825434104034</v>
      </c>
      <c r="Y48" s="22">
        <v>0.74185834011661467</v>
      </c>
      <c r="Z48" s="22">
        <v>0.76430558199527687</v>
      </c>
      <c r="AA48" s="22">
        <v>0.74525878620318253</v>
      </c>
      <c r="AB48" s="69">
        <f t="shared" si="3"/>
        <v>1.119220540708144E-2</v>
      </c>
      <c r="AC48" s="69">
        <f t="shared" si="4"/>
        <v>2.0409388150269932E-2</v>
      </c>
      <c r="AD48" s="69">
        <f t="shared" si="5"/>
        <v>2.0083016780198876E-2</v>
      </c>
    </row>
    <row r="49" spans="1:30" ht="15.75" x14ac:dyDescent="0.25">
      <c r="B49" s="19" t="s">
        <v>35</v>
      </c>
      <c r="C49" s="19">
        <v>625</v>
      </c>
      <c r="D49" s="19">
        <v>485</v>
      </c>
      <c r="E49" s="19">
        <v>380</v>
      </c>
      <c r="F49" s="19">
        <v>160</v>
      </c>
      <c r="G49" s="20">
        <v>1650</v>
      </c>
      <c r="H49" s="19">
        <v>58072.580416999997</v>
      </c>
      <c r="I49" s="19">
        <v>41101.652242999997</v>
      </c>
      <c r="J49" s="19">
        <v>15781.122423000001</v>
      </c>
      <c r="K49" s="19">
        <v>8565.1898409999994</v>
      </c>
      <c r="L49" s="20">
        <v>123520.544924</v>
      </c>
      <c r="M49" s="19">
        <v>43315.240139000001</v>
      </c>
      <c r="N49" s="19">
        <v>30480.206639</v>
      </c>
      <c r="O49" s="19">
        <v>12122.768737</v>
      </c>
      <c r="P49" s="19">
        <v>6076.0250390000001</v>
      </c>
      <c r="Q49" s="20">
        <v>91994.240554000004</v>
      </c>
      <c r="R49" s="21">
        <v>92.916128667199999</v>
      </c>
      <c r="S49" s="21">
        <v>84.745674727835052</v>
      </c>
      <c r="T49" s="21">
        <v>41.529269534210528</v>
      </c>
      <c r="U49" s="21">
        <v>53.532436506249994</v>
      </c>
      <c r="V49" s="21">
        <v>74.860936317575764</v>
      </c>
      <c r="W49" s="22">
        <v>0.74588109961650717</v>
      </c>
      <c r="X49" s="22">
        <v>0.74158105515553985</v>
      </c>
      <c r="Y49" s="22">
        <v>0.76818165476821987</v>
      </c>
      <c r="Z49" s="22">
        <v>0.70938591575812804</v>
      </c>
      <c r="AA49" s="22">
        <v>0.7447687395696192</v>
      </c>
      <c r="AB49" s="69">
        <f t="shared" si="3"/>
        <v>9.8386462022825652E-3</v>
      </c>
      <c r="AC49" s="69">
        <f t="shared" si="4"/>
        <v>1.5991493431350055E-2</v>
      </c>
      <c r="AD49" s="69">
        <f t="shared" si="5"/>
        <v>1.5725422572682612E-2</v>
      </c>
    </row>
    <row r="50" spans="1:30" ht="15.75" x14ac:dyDescent="0.25">
      <c r="B50" s="19" t="s">
        <v>36</v>
      </c>
      <c r="C50" s="19">
        <v>553</v>
      </c>
      <c r="D50" s="19">
        <v>436</v>
      </c>
      <c r="E50" s="19">
        <v>325</v>
      </c>
      <c r="F50" s="19">
        <v>102</v>
      </c>
      <c r="G50" s="20">
        <v>1416</v>
      </c>
      <c r="H50" s="19">
        <v>70150.599952999997</v>
      </c>
      <c r="I50" s="19">
        <v>53143.910887999999</v>
      </c>
      <c r="J50" s="19">
        <v>11720.759152000001</v>
      </c>
      <c r="K50" s="19">
        <v>4608.2969750000002</v>
      </c>
      <c r="L50" s="20">
        <v>139623.566968</v>
      </c>
      <c r="M50" s="19">
        <v>50671.779784999999</v>
      </c>
      <c r="N50" s="19">
        <v>36446.949697999997</v>
      </c>
      <c r="O50" s="19">
        <v>8639.7983719999993</v>
      </c>
      <c r="P50" s="19">
        <v>3426.7503139999999</v>
      </c>
      <c r="Q50" s="20">
        <v>99185.278169000012</v>
      </c>
      <c r="R50" s="21">
        <v>126.85461112658227</v>
      </c>
      <c r="S50" s="21">
        <v>121.88970387155963</v>
      </c>
      <c r="T50" s="21">
        <v>36.063874313846156</v>
      </c>
      <c r="U50" s="21">
        <v>45.179382107843139</v>
      </c>
      <c r="V50" s="21">
        <v>98.604213960451972</v>
      </c>
      <c r="W50" s="22">
        <v>0.7223285306034366</v>
      </c>
      <c r="X50" s="22">
        <v>0.68581609988793257</v>
      </c>
      <c r="Y50" s="22">
        <v>0.73713641411407438</v>
      </c>
      <c r="Z50" s="22">
        <v>0.74360448829363901</v>
      </c>
      <c r="AA50" s="22">
        <v>0.71037633776919662</v>
      </c>
      <c r="AB50" s="69">
        <f t="shared" si="3"/>
        <v>8.4433472863224921E-3</v>
      </c>
      <c r="AC50" s="69">
        <f t="shared" si="4"/>
        <v>1.807625893655369E-2</v>
      </c>
      <c r="AD50" s="69">
        <f t="shared" si="5"/>
        <v>1.6954652843522801E-2</v>
      </c>
    </row>
    <row r="51" spans="1:30" ht="15.75" x14ac:dyDescent="0.25">
      <c r="B51" s="19" t="s">
        <v>37</v>
      </c>
      <c r="C51" s="19">
        <v>424</v>
      </c>
      <c r="D51" s="19">
        <v>353</v>
      </c>
      <c r="E51" s="19">
        <v>183</v>
      </c>
      <c r="F51" s="19">
        <v>81</v>
      </c>
      <c r="G51" s="20">
        <v>1041</v>
      </c>
      <c r="H51" s="19">
        <v>27048.343424999999</v>
      </c>
      <c r="I51" s="19">
        <v>26511.022560000001</v>
      </c>
      <c r="J51" s="19">
        <v>5830.4671980000003</v>
      </c>
      <c r="K51" s="19">
        <v>2646.336037</v>
      </c>
      <c r="L51" s="20">
        <v>62036.169219999996</v>
      </c>
      <c r="M51" s="19">
        <v>20327.021358000002</v>
      </c>
      <c r="N51" s="19">
        <v>19368.799625</v>
      </c>
      <c r="O51" s="19">
        <v>4614.7578830000002</v>
      </c>
      <c r="P51" s="19">
        <v>2013.4215280000001</v>
      </c>
      <c r="Q51" s="20">
        <v>46324.000393999995</v>
      </c>
      <c r="R51" s="21">
        <v>63.793262794811319</v>
      </c>
      <c r="S51" s="21">
        <v>75.102046912181308</v>
      </c>
      <c r="T51" s="21">
        <v>31.860476491803279</v>
      </c>
      <c r="U51" s="21">
        <v>32.670815271604937</v>
      </c>
      <c r="V51" s="21">
        <v>59.592861882804989</v>
      </c>
      <c r="W51" s="22">
        <v>0.75150707156477192</v>
      </c>
      <c r="X51" s="22">
        <v>0.73059421156480653</v>
      </c>
      <c r="Y51" s="22">
        <v>0.79149024019601388</v>
      </c>
      <c r="Z51" s="22">
        <v>0.76083365825396121</v>
      </c>
      <c r="AA51" s="22">
        <v>0.74672567594753225</v>
      </c>
      <c r="AB51" s="69">
        <f t="shared" si="3"/>
        <v>6.2072913312582736E-3</v>
      </c>
      <c r="AC51" s="69">
        <f t="shared" si="4"/>
        <v>8.031465479674994E-3</v>
      </c>
      <c r="AD51" s="69">
        <f t="shared" si="5"/>
        <v>7.9185879144810373E-3</v>
      </c>
    </row>
    <row r="52" spans="1:30" ht="15.75" x14ac:dyDescent="0.25">
      <c r="B52" s="19" t="s">
        <v>38</v>
      </c>
      <c r="C52" s="19">
        <v>355</v>
      </c>
      <c r="D52" s="19">
        <v>310</v>
      </c>
      <c r="E52" s="19">
        <v>250</v>
      </c>
      <c r="F52" s="19">
        <v>130</v>
      </c>
      <c r="G52" s="20">
        <v>1045</v>
      </c>
      <c r="H52" s="19">
        <v>19019.382758</v>
      </c>
      <c r="I52" s="19">
        <v>18781.726054999999</v>
      </c>
      <c r="J52" s="19">
        <v>3949.9555319999999</v>
      </c>
      <c r="K52" s="19">
        <v>3255.94049</v>
      </c>
      <c r="L52" s="20">
        <v>45007.004835</v>
      </c>
      <c r="M52" s="19">
        <v>14809.770696</v>
      </c>
      <c r="N52" s="19">
        <v>14151.972583000001</v>
      </c>
      <c r="O52" s="19">
        <v>3203.1533760000002</v>
      </c>
      <c r="P52" s="19">
        <v>2548.4396569999999</v>
      </c>
      <c r="Q52" s="20">
        <v>34713.336312000007</v>
      </c>
      <c r="R52" s="21">
        <v>53.575726078873238</v>
      </c>
      <c r="S52" s="21">
        <v>60.586213080645159</v>
      </c>
      <c r="T52" s="21">
        <v>15.799822128000001</v>
      </c>
      <c r="U52" s="21">
        <v>25.045696076923075</v>
      </c>
      <c r="V52" s="21">
        <v>43.068904148325359</v>
      </c>
      <c r="W52" s="22">
        <v>0.77866726194206604</v>
      </c>
      <c r="X52" s="22">
        <v>0.75349691192160251</v>
      </c>
      <c r="Y52" s="22">
        <v>0.81093403458598745</v>
      </c>
      <c r="Z52" s="22">
        <v>0.78270461785989209</v>
      </c>
      <c r="AA52" s="22">
        <v>0.77128741268747902</v>
      </c>
      <c r="AB52" s="69">
        <f t="shared" si="3"/>
        <v>6.2311425947789581E-3</v>
      </c>
      <c r="AC52" s="69">
        <f t="shared" si="4"/>
        <v>5.8267976604740477E-3</v>
      </c>
      <c r="AD52" s="69">
        <f t="shared" si="5"/>
        <v>5.9338701980307012E-3</v>
      </c>
    </row>
    <row r="53" spans="1:30" ht="15.75" x14ac:dyDescent="0.25">
      <c r="B53" s="2" t="s">
        <v>39</v>
      </c>
      <c r="C53" s="19">
        <v>2008</v>
      </c>
      <c r="D53" s="19">
        <v>1945</v>
      </c>
      <c r="E53" s="19">
        <v>1484</v>
      </c>
      <c r="F53" s="19">
        <v>679</v>
      </c>
      <c r="G53" s="20">
        <v>6116</v>
      </c>
      <c r="H53" s="19">
        <v>221664.19022399979</v>
      </c>
      <c r="I53" s="19">
        <v>186340.81282499991</v>
      </c>
      <c r="J53" s="19">
        <v>77317.603864999954</v>
      </c>
      <c r="K53" s="19">
        <v>31973.553203000047</v>
      </c>
      <c r="L53" s="20">
        <v>517296.1601169997</v>
      </c>
      <c r="M53" s="19">
        <v>161676.94471399952</v>
      </c>
      <c r="N53" s="19">
        <v>133474.17798099993</v>
      </c>
      <c r="O53" s="19">
        <v>58037.278267999995</v>
      </c>
      <c r="P53" s="19">
        <v>23682.160625000019</v>
      </c>
      <c r="Q53" s="20">
        <v>376870.56158799946</v>
      </c>
      <c r="R53" s="21">
        <v>110.39053298007957</v>
      </c>
      <c r="S53" s="21">
        <v>95.805045154241597</v>
      </c>
      <c r="T53" s="21">
        <v>52.100811229784334</v>
      </c>
      <c r="U53" s="21">
        <v>47.089179974963251</v>
      </c>
      <c r="V53" s="21">
        <v>84.580797926258938</v>
      </c>
      <c r="W53" s="22">
        <v>0.72937782395351747</v>
      </c>
      <c r="X53" s="22">
        <v>0.71629062875426464</v>
      </c>
      <c r="Y53" s="22">
        <v>0.75063472439388723</v>
      </c>
      <c r="Z53" s="22">
        <v>0.74067966342814673</v>
      </c>
      <c r="AA53" s="22">
        <v>0.72853925979802481</v>
      </c>
      <c r="AB53" s="69">
        <f t="shared" si="3"/>
        <v>3.646858192312738E-2</v>
      </c>
      <c r="AC53" s="69">
        <f t="shared" si="4"/>
        <v>6.6971354050157653E-2</v>
      </c>
      <c r="AD53" s="69">
        <f t="shared" si="5"/>
        <v>6.4421955118991542E-2</v>
      </c>
    </row>
    <row r="54" spans="1:30" ht="15.75" x14ac:dyDescent="0.25">
      <c r="B54" s="48" t="s">
        <v>40</v>
      </c>
      <c r="C54" s="23">
        <v>10578</v>
      </c>
      <c r="D54" s="23">
        <v>20385</v>
      </c>
      <c r="E54" s="23">
        <v>21842</v>
      </c>
      <c r="F54" s="23">
        <v>10273</v>
      </c>
      <c r="G54" s="24">
        <v>63078</v>
      </c>
      <c r="H54" s="23">
        <v>168192.54381900001</v>
      </c>
      <c r="I54" s="23">
        <v>159124.49191599991</v>
      </c>
      <c r="J54" s="23">
        <v>134465.25156800007</v>
      </c>
      <c r="K54" s="23">
        <v>65005.01630899997</v>
      </c>
      <c r="L54" s="24">
        <v>526787.30361199996</v>
      </c>
      <c r="M54" s="23">
        <v>137555.53477700008</v>
      </c>
      <c r="N54" s="23">
        <v>131970.09692299995</v>
      </c>
      <c r="O54" s="23">
        <v>112198.53654699982</v>
      </c>
      <c r="P54" s="23">
        <v>54561.366510999971</v>
      </c>
      <c r="Q54" s="24">
        <v>436285.53475799982</v>
      </c>
      <c r="R54" s="25">
        <v>15.900221574872377</v>
      </c>
      <c r="S54" s="25">
        <v>7.805959868334555</v>
      </c>
      <c r="T54" s="25">
        <v>6.1562701020053137</v>
      </c>
      <c r="U54" s="25">
        <v>6.3277539481164187</v>
      </c>
      <c r="V54" s="25">
        <v>8.3513634486191695</v>
      </c>
      <c r="W54" s="26">
        <v>0.81784561701516401</v>
      </c>
      <c r="X54" s="26">
        <v>0.8293512540650595</v>
      </c>
      <c r="Y54" s="26">
        <v>0.83440543366150022</v>
      </c>
      <c r="Z54" s="26">
        <v>0.83934086335189384</v>
      </c>
      <c r="AA54" s="26">
        <v>0.82820055032940143</v>
      </c>
      <c r="AD54" s="69"/>
    </row>
    <row r="55" spans="1:30" ht="15.75" x14ac:dyDescent="0.25">
      <c r="B55" s="10" t="s">
        <v>18</v>
      </c>
      <c r="C55" s="19">
        <v>71517</v>
      </c>
      <c r="D55" s="19">
        <v>68813</v>
      </c>
      <c r="E55" s="19">
        <v>63173</v>
      </c>
      <c r="F55" s="19">
        <v>27281</v>
      </c>
      <c r="G55" s="20">
        <v>230784</v>
      </c>
      <c r="H55" s="19">
        <v>3733971.541741</v>
      </c>
      <c r="I55" s="19">
        <v>2682983.3083039997</v>
      </c>
      <c r="J55" s="19">
        <v>1320689.593134</v>
      </c>
      <c r="K55" s="19">
        <v>513283.53899199999</v>
      </c>
      <c r="L55" s="20">
        <v>8250927.9821709991</v>
      </c>
      <c r="M55" s="19">
        <v>2839691.7600509999</v>
      </c>
      <c r="N55" s="19">
        <v>2019850.3773920001</v>
      </c>
      <c r="O55" s="19">
        <v>1024037.7684669999</v>
      </c>
      <c r="P55" s="19">
        <v>402738.60117699997</v>
      </c>
      <c r="Q55" s="20">
        <v>6286318.5070869997</v>
      </c>
      <c r="R55" s="21">
        <v>52.210964410433881</v>
      </c>
      <c r="S55" s="21">
        <v>38.989483212532512</v>
      </c>
      <c r="T55" s="21">
        <v>20.905918559099614</v>
      </c>
      <c r="U55" s="21">
        <v>18.814689307283455</v>
      </c>
      <c r="V55" s="21">
        <v>35.75173314515304</v>
      </c>
      <c r="W55" s="22">
        <v>0.76050171467749494</v>
      </c>
      <c r="X55" s="22">
        <v>0.75283747429230663</v>
      </c>
      <c r="Y55" s="22">
        <v>0.77538111437446511</v>
      </c>
      <c r="Z55" s="22">
        <v>0.78463182740656146</v>
      </c>
      <c r="AA55" s="22">
        <v>0.76189230116549056</v>
      </c>
    </row>
    <row r="56" spans="1:30" ht="15.75" x14ac:dyDescent="0.25">
      <c r="I56" s="2"/>
      <c r="J56" s="2"/>
      <c r="K56" s="2"/>
      <c r="AA56" s="11"/>
    </row>
    <row r="57" spans="1:30" ht="15.75" x14ac:dyDescent="0.25">
      <c r="B57" s="10" t="s">
        <v>41</v>
      </c>
      <c r="AA57" s="11"/>
    </row>
    <row r="58" spans="1:30" ht="15.75" x14ac:dyDescent="0.25">
      <c r="AA58" s="11"/>
    </row>
    <row r="59" spans="1:30" ht="15.75" x14ac:dyDescent="0.25">
      <c r="B59" s="17"/>
      <c r="C59" s="78" t="s">
        <v>82</v>
      </c>
      <c r="D59" s="78"/>
      <c r="E59" s="78"/>
      <c r="F59" s="78"/>
      <c r="G59" s="78"/>
      <c r="H59" s="78" t="s">
        <v>13</v>
      </c>
      <c r="I59" s="78"/>
      <c r="J59" s="78"/>
      <c r="K59" s="78"/>
      <c r="L59" s="78"/>
      <c r="M59" s="78" t="s">
        <v>14</v>
      </c>
      <c r="N59" s="78"/>
      <c r="O59" s="78"/>
      <c r="P59" s="78"/>
      <c r="Q59" s="78"/>
      <c r="R59" s="78" t="s">
        <v>15</v>
      </c>
      <c r="S59" s="78"/>
      <c r="T59" s="78"/>
      <c r="U59" s="78"/>
      <c r="V59" s="78"/>
      <c r="W59" s="78" t="s">
        <v>16</v>
      </c>
      <c r="X59" s="78"/>
      <c r="Y59" s="78"/>
      <c r="Z59" s="78"/>
      <c r="AA59" s="78"/>
    </row>
    <row r="60" spans="1:30" ht="15.75" x14ac:dyDescent="0.25">
      <c r="B60" s="17"/>
      <c r="C60" s="18">
        <v>43952</v>
      </c>
      <c r="D60" s="18">
        <v>43983</v>
      </c>
      <c r="E60" s="18">
        <v>44013</v>
      </c>
      <c r="F60" s="18">
        <v>44044</v>
      </c>
      <c r="G60" s="18" t="s">
        <v>17</v>
      </c>
      <c r="H60" s="18">
        <v>43952</v>
      </c>
      <c r="I60" s="18">
        <v>43983</v>
      </c>
      <c r="J60" s="18">
        <v>44013</v>
      </c>
      <c r="K60" s="18">
        <v>44044</v>
      </c>
      <c r="L60" s="18" t="s">
        <v>17</v>
      </c>
      <c r="M60" s="18">
        <v>43952</v>
      </c>
      <c r="N60" s="18">
        <v>43983</v>
      </c>
      <c r="O60" s="18">
        <v>44013</v>
      </c>
      <c r="P60" s="18">
        <v>44044</v>
      </c>
      <c r="Q60" s="18" t="s">
        <v>17</v>
      </c>
      <c r="R60" s="18">
        <v>43952</v>
      </c>
      <c r="S60" s="18">
        <v>43983</v>
      </c>
      <c r="T60" s="18">
        <v>44013</v>
      </c>
      <c r="U60" s="18">
        <v>44044</v>
      </c>
      <c r="V60" s="18" t="s">
        <v>17</v>
      </c>
      <c r="W60" s="18">
        <v>43952</v>
      </c>
      <c r="X60" s="18">
        <v>43983</v>
      </c>
      <c r="Y60" s="18">
        <v>44013</v>
      </c>
      <c r="Z60" s="18">
        <v>44044</v>
      </c>
      <c r="AA60" s="18" t="s">
        <v>17</v>
      </c>
    </row>
    <row r="61" spans="1:30" ht="15.75" x14ac:dyDescent="0.25">
      <c r="A61" s="9"/>
      <c r="B61" s="19" t="s">
        <v>42</v>
      </c>
      <c r="C61" s="49">
        <v>906</v>
      </c>
      <c r="D61" s="49">
        <v>851</v>
      </c>
      <c r="E61" s="49">
        <v>924</v>
      </c>
      <c r="F61" s="49">
        <v>372</v>
      </c>
      <c r="G61" s="20">
        <v>3053</v>
      </c>
      <c r="H61" s="49">
        <v>17766.588076</v>
      </c>
      <c r="I61" s="49">
        <v>11886.808405</v>
      </c>
      <c r="J61" s="49">
        <v>9915.2431390000002</v>
      </c>
      <c r="K61" s="49">
        <v>3755.193804</v>
      </c>
      <c r="L61" s="20">
        <v>43323.833424000004</v>
      </c>
      <c r="M61" s="49">
        <v>14558.579738</v>
      </c>
      <c r="N61" s="49">
        <v>9847.4062570000006</v>
      </c>
      <c r="O61" s="49">
        <v>8272.3182649999999</v>
      </c>
      <c r="P61" s="49">
        <v>3159.1066000000001</v>
      </c>
      <c r="Q61" s="20">
        <v>35837.410860000004</v>
      </c>
      <c r="R61" s="50">
        <v>19.609920613686533</v>
      </c>
      <c r="S61" s="50">
        <v>13.968047479435958</v>
      </c>
      <c r="T61" s="50">
        <v>10.730782617965367</v>
      </c>
      <c r="U61" s="50">
        <v>10.094607</v>
      </c>
      <c r="V61" s="50">
        <v>14.190577603668524</v>
      </c>
      <c r="W61" s="51">
        <v>0.81943588018829916</v>
      </c>
      <c r="X61" s="51">
        <v>0.82843147811298479</v>
      </c>
      <c r="Y61" s="51">
        <v>0.83430311783905509</v>
      </c>
      <c r="Z61" s="51">
        <v>0.84126326493054682</v>
      </c>
      <c r="AA61" s="51">
        <v>0.82719851932925292</v>
      </c>
      <c r="AB61" s="70">
        <f>G61/SUM($G$61:$G$76)</f>
        <v>1.3317687703931182E-2</v>
      </c>
      <c r="AC61" s="70">
        <f>L61/SUM($L$61:$L$76)</f>
        <v>5.2563198723924592E-3</v>
      </c>
      <c r="AD61" s="70">
        <f>Q61/SUM($Q$61:$Q$76)</f>
        <v>5.7074347458720967E-3</v>
      </c>
    </row>
    <row r="62" spans="1:30" ht="15.75" x14ac:dyDescent="0.25">
      <c r="A62" s="9"/>
      <c r="B62" s="19" t="s">
        <v>43</v>
      </c>
      <c r="C62" s="49">
        <v>1293</v>
      </c>
      <c r="D62" s="49">
        <v>1449</v>
      </c>
      <c r="E62" s="49">
        <v>1345</v>
      </c>
      <c r="F62" s="49">
        <v>516</v>
      </c>
      <c r="G62" s="20">
        <v>4603</v>
      </c>
      <c r="H62" s="49">
        <v>75491.524470999997</v>
      </c>
      <c r="I62" s="49">
        <v>48551.395296000002</v>
      </c>
      <c r="J62" s="49">
        <v>29631.201696</v>
      </c>
      <c r="K62" s="49">
        <v>10254.233359</v>
      </c>
      <c r="L62" s="20">
        <v>163928.35482199999</v>
      </c>
      <c r="M62" s="49">
        <v>56027.285917000001</v>
      </c>
      <c r="N62" s="49">
        <v>36994.890521000001</v>
      </c>
      <c r="O62" s="49">
        <v>23024.141232999998</v>
      </c>
      <c r="P62" s="49">
        <v>7992.7931580000004</v>
      </c>
      <c r="Q62" s="20">
        <v>124039.110829</v>
      </c>
      <c r="R62" s="50">
        <v>58.384783040216547</v>
      </c>
      <c r="S62" s="50">
        <v>33.506829051759837</v>
      </c>
      <c r="T62" s="50">
        <v>22.030633231226766</v>
      </c>
      <c r="U62" s="50">
        <v>19.872545269379845</v>
      </c>
      <c r="V62" s="50">
        <v>35.613372761677162</v>
      </c>
      <c r="W62" s="51">
        <v>0.74216657180532675</v>
      </c>
      <c r="X62" s="51">
        <v>0.76197378665341664</v>
      </c>
      <c r="Y62" s="51">
        <v>0.77702353988930839</v>
      </c>
      <c r="Z62" s="51">
        <v>0.77946277192773616</v>
      </c>
      <c r="AA62" s="51">
        <v>0.75666659964767324</v>
      </c>
      <c r="AB62" s="70">
        <f t="shared" ref="AB62:AB76" si="6">G62/SUM($G$61:$G$76)</f>
        <v>2.0079042417685961E-2</v>
      </c>
      <c r="AC62" s="70">
        <f t="shared" ref="AC62:AC76" si="7">L62/SUM($L$61:$L$76)</f>
        <v>1.9888818717093235E-2</v>
      </c>
      <c r="AD62" s="70">
        <f t="shared" ref="AD62:AD76" si="8">Q62/SUM($Q$61:$Q$76)</f>
        <v>1.9754360429611525E-2</v>
      </c>
    </row>
    <row r="63" spans="1:30" ht="15.75" x14ac:dyDescent="0.25">
      <c r="A63" s="9"/>
      <c r="B63" s="19" t="s">
        <v>44</v>
      </c>
      <c r="C63" s="49">
        <v>2050</v>
      </c>
      <c r="D63" s="49">
        <v>2203</v>
      </c>
      <c r="E63" s="49">
        <v>2063</v>
      </c>
      <c r="F63" s="49">
        <v>806</v>
      </c>
      <c r="G63" s="20">
        <v>7122</v>
      </c>
      <c r="H63" s="49">
        <v>81201.355421999993</v>
      </c>
      <c r="I63" s="49">
        <v>64375.112257000001</v>
      </c>
      <c r="J63" s="49">
        <v>34740.099331999998</v>
      </c>
      <c r="K63" s="49">
        <v>13315.931944</v>
      </c>
      <c r="L63" s="20">
        <v>193632.49895500002</v>
      </c>
      <c r="M63" s="49">
        <v>63647.372902000003</v>
      </c>
      <c r="N63" s="49">
        <v>49537.245395999998</v>
      </c>
      <c r="O63" s="49">
        <v>27656.266538</v>
      </c>
      <c r="P63" s="49">
        <v>10812.383247</v>
      </c>
      <c r="Q63" s="20">
        <v>151653.268083</v>
      </c>
      <c r="R63" s="50">
        <v>39.610417279024389</v>
      </c>
      <c r="S63" s="50">
        <v>29.221567070812529</v>
      </c>
      <c r="T63" s="50">
        <v>16.839602196800776</v>
      </c>
      <c r="U63" s="50">
        <v>16.521007374689827</v>
      </c>
      <c r="V63" s="50">
        <v>27.187938634512779</v>
      </c>
      <c r="W63" s="51">
        <v>0.78382155779576967</v>
      </c>
      <c r="X63" s="51">
        <v>0.7695092662244396</v>
      </c>
      <c r="Y63" s="51">
        <v>0.79609060048153357</v>
      </c>
      <c r="Z63" s="51">
        <v>0.8119884730915834</v>
      </c>
      <c r="AA63" s="51">
        <v>0.78320152299560031</v>
      </c>
      <c r="AB63" s="70">
        <f t="shared" si="6"/>
        <v>3.1067334368620334E-2</v>
      </c>
      <c r="AC63" s="70">
        <f t="shared" si="7"/>
        <v>2.3492712250028028E-2</v>
      </c>
      <c r="AD63" s="70">
        <f t="shared" si="8"/>
        <v>2.4152166990056099E-2</v>
      </c>
    </row>
    <row r="64" spans="1:30" ht="15.75" x14ac:dyDescent="0.25">
      <c r="A64" s="9"/>
      <c r="B64" s="19" t="s">
        <v>45</v>
      </c>
      <c r="C64" s="49">
        <v>1401</v>
      </c>
      <c r="D64" s="49">
        <v>1326</v>
      </c>
      <c r="E64" s="49">
        <v>1183</v>
      </c>
      <c r="F64" s="49">
        <v>552</v>
      </c>
      <c r="G64" s="20">
        <v>4462</v>
      </c>
      <c r="H64" s="49">
        <v>40876.363872000002</v>
      </c>
      <c r="I64" s="49">
        <v>20773.258697000001</v>
      </c>
      <c r="J64" s="49">
        <v>15343.947228999999</v>
      </c>
      <c r="K64" s="49">
        <v>5894.7085669999997</v>
      </c>
      <c r="L64" s="20">
        <v>82888.278364999991</v>
      </c>
      <c r="M64" s="49">
        <v>32036.483334</v>
      </c>
      <c r="N64" s="49">
        <v>16771.839886999998</v>
      </c>
      <c r="O64" s="49">
        <v>12346.050601999999</v>
      </c>
      <c r="P64" s="49">
        <v>4875.9847030000001</v>
      </c>
      <c r="Q64" s="20">
        <v>66030.358525999996</v>
      </c>
      <c r="R64" s="50">
        <v>29.176562364025695</v>
      </c>
      <c r="S64" s="50">
        <v>15.666107614630468</v>
      </c>
      <c r="T64" s="50">
        <v>12.970369593406593</v>
      </c>
      <c r="U64" s="50">
        <v>10.678819867753623</v>
      </c>
      <c r="V64" s="50">
        <v>18.576485514343343</v>
      </c>
      <c r="W64" s="51">
        <v>0.78374102535927237</v>
      </c>
      <c r="X64" s="51">
        <v>0.80737645121716639</v>
      </c>
      <c r="Y64" s="51">
        <v>0.80462024652079178</v>
      </c>
      <c r="Z64" s="51">
        <v>0.82717994411071283</v>
      </c>
      <c r="AA64" s="51">
        <v>0.79661877202026266</v>
      </c>
      <c r="AB64" s="70">
        <f t="shared" si="6"/>
        <v>1.9463977246950846E-2</v>
      </c>
      <c r="AC64" s="70">
        <f t="shared" si="7"/>
        <v>1.0056527096630158E-2</v>
      </c>
      <c r="AD64" s="70">
        <f t="shared" si="8"/>
        <v>1.0515937214491174E-2</v>
      </c>
    </row>
    <row r="65" spans="1:33" ht="15.75" x14ac:dyDescent="0.25">
      <c r="A65" s="9"/>
      <c r="B65" s="19" t="s">
        <v>46</v>
      </c>
      <c r="C65" s="49">
        <v>2850</v>
      </c>
      <c r="D65" s="49">
        <v>3059</v>
      </c>
      <c r="E65" s="49">
        <v>2820</v>
      </c>
      <c r="F65" s="49">
        <v>1143</v>
      </c>
      <c r="G65" s="20">
        <v>9872</v>
      </c>
      <c r="H65" s="49">
        <v>109891.561886</v>
      </c>
      <c r="I65" s="49">
        <v>67726.496188999998</v>
      </c>
      <c r="J65" s="49">
        <v>36072.452095000001</v>
      </c>
      <c r="K65" s="49">
        <v>14175.098910999999</v>
      </c>
      <c r="L65" s="20">
        <v>227865.60908100003</v>
      </c>
      <c r="M65" s="49">
        <v>85055.600321000005</v>
      </c>
      <c r="N65" s="49">
        <v>53284.797749999998</v>
      </c>
      <c r="O65" s="49">
        <v>28961.550343999999</v>
      </c>
      <c r="P65" s="49">
        <v>11511.018072000001</v>
      </c>
      <c r="Q65" s="20">
        <v>178812.966487</v>
      </c>
      <c r="R65" s="50">
        <v>38.558442767017546</v>
      </c>
      <c r="S65" s="50">
        <v>22.140077211180124</v>
      </c>
      <c r="T65" s="50">
        <v>12.791649679078015</v>
      </c>
      <c r="U65" s="50">
        <v>12.401661339457567</v>
      </c>
      <c r="V65" s="50">
        <v>23.082010644347655</v>
      </c>
      <c r="W65" s="51">
        <v>0.77399573598958871</v>
      </c>
      <c r="X65" s="51">
        <v>0.78676442379805867</v>
      </c>
      <c r="Y65" s="51">
        <v>0.80287168356969996</v>
      </c>
      <c r="Z65" s="51">
        <v>0.81205910055889285</v>
      </c>
      <c r="AA65" s="51">
        <v>0.78472994326860812</v>
      </c>
      <c r="AB65" s="70">
        <f t="shared" si="6"/>
        <v>4.3063286280120745E-2</v>
      </c>
      <c r="AC65" s="70">
        <f t="shared" si="7"/>
        <v>2.7646088413398936E-2</v>
      </c>
      <c r="AD65" s="70">
        <f t="shared" si="8"/>
        <v>2.8477596831066564E-2</v>
      </c>
    </row>
    <row r="66" spans="1:33" ht="15.75" x14ac:dyDescent="0.25">
      <c r="A66" s="9"/>
      <c r="B66" s="19" t="s">
        <v>47</v>
      </c>
      <c r="C66" s="49">
        <v>6663</v>
      </c>
      <c r="D66" s="49">
        <v>5973</v>
      </c>
      <c r="E66" s="49">
        <v>5718</v>
      </c>
      <c r="F66" s="49">
        <v>2412</v>
      </c>
      <c r="G66" s="20">
        <v>20766</v>
      </c>
      <c r="H66" s="49">
        <v>245013.33276300001</v>
      </c>
      <c r="I66" s="49">
        <v>143332.14349700001</v>
      </c>
      <c r="J66" s="49">
        <v>90303.763074999995</v>
      </c>
      <c r="K66" s="49">
        <v>40330.485746999999</v>
      </c>
      <c r="L66" s="20">
        <v>518979.72508200002</v>
      </c>
      <c r="M66" s="49">
        <v>192514.001682</v>
      </c>
      <c r="N66" s="49">
        <v>113097.108284</v>
      </c>
      <c r="O66" s="49">
        <v>71858.223517000006</v>
      </c>
      <c r="P66" s="49">
        <v>32172.404407999999</v>
      </c>
      <c r="Q66" s="20">
        <v>409641.73789100006</v>
      </c>
      <c r="R66" s="50" t="s">
        <v>48</v>
      </c>
      <c r="S66" s="50">
        <v>23.996675623137453</v>
      </c>
      <c r="T66" s="50">
        <v>15.792893157572577</v>
      </c>
      <c r="U66" s="50">
        <v>16.720765235074627</v>
      </c>
      <c r="V66" s="50">
        <v>24.991800302513724</v>
      </c>
      <c r="W66" s="51">
        <v>0.785728676521525</v>
      </c>
      <c r="X66" s="51">
        <v>0.7890561427790771</v>
      </c>
      <c r="Y66" s="51">
        <v>0.79573897111374625</v>
      </c>
      <c r="Z66" s="51">
        <v>0.79771923923314403</v>
      </c>
      <c r="AA66" s="51">
        <v>0.78932127421023179</v>
      </c>
      <c r="AB66" s="70">
        <f t="shared" si="6"/>
        <v>9.058470450698819E-2</v>
      </c>
      <c r="AC66" s="70">
        <f t="shared" si="7"/>
        <v>6.2965883365392827E-2</v>
      </c>
      <c r="AD66" s="70">
        <f t="shared" si="8"/>
        <v>6.5239185312019596E-2</v>
      </c>
    </row>
    <row r="67" spans="1:33" ht="15.75" x14ac:dyDescent="0.25">
      <c r="A67" s="9"/>
      <c r="B67" s="19" t="s">
        <v>49</v>
      </c>
      <c r="C67" s="49">
        <v>31991</v>
      </c>
      <c r="D67" s="49">
        <v>29370</v>
      </c>
      <c r="E67" s="49">
        <v>24906</v>
      </c>
      <c r="F67" s="49">
        <v>10006</v>
      </c>
      <c r="G67" s="20">
        <v>96273</v>
      </c>
      <c r="H67" s="49">
        <v>2270412.6896449998</v>
      </c>
      <c r="I67" s="49">
        <v>1728704.081311</v>
      </c>
      <c r="J67" s="49">
        <v>734484.47054600006</v>
      </c>
      <c r="K67" s="49">
        <v>271019.904247</v>
      </c>
      <c r="L67" s="20">
        <v>5004621.1457489999</v>
      </c>
      <c r="M67" s="49">
        <v>1697267.7371970001</v>
      </c>
      <c r="N67" s="49">
        <v>1271067.5526680001</v>
      </c>
      <c r="O67" s="49">
        <v>555970.89317099995</v>
      </c>
      <c r="P67" s="49">
        <v>206806.34772699999</v>
      </c>
      <c r="Q67" s="20">
        <v>3731112.5307629998</v>
      </c>
      <c r="R67" s="50">
        <v>70.970356964302454</v>
      </c>
      <c r="S67" s="50">
        <v>58.859519281954377</v>
      </c>
      <c r="T67" s="50">
        <v>29.490262207741107</v>
      </c>
      <c r="U67" s="50">
        <v>27.085738981311213</v>
      </c>
      <c r="V67" s="50">
        <v>51.98364178688729</v>
      </c>
      <c r="W67" s="51">
        <v>0.74755913096239068</v>
      </c>
      <c r="X67" s="51">
        <v>0.73527191056554841</v>
      </c>
      <c r="Y67" s="51">
        <v>0.75695391184745275</v>
      </c>
      <c r="Z67" s="51">
        <v>0.76306700905082758</v>
      </c>
      <c r="AA67" s="51">
        <v>0.74553346239450369</v>
      </c>
      <c r="AB67" s="70">
        <f t="shared" si="6"/>
        <v>0.41995864668213784</v>
      </c>
      <c r="AC67" s="70">
        <f t="shared" si="7"/>
        <v>0.60719210428002834</v>
      </c>
      <c r="AD67" s="70">
        <f t="shared" si="8"/>
        <v>0.59421372213593882</v>
      </c>
    </row>
    <row r="68" spans="1:33" ht="15.75" x14ac:dyDescent="0.25">
      <c r="A68" s="9"/>
      <c r="B68" s="19" t="s">
        <v>50</v>
      </c>
      <c r="C68" s="49">
        <v>2991</v>
      </c>
      <c r="D68" s="49">
        <v>2905</v>
      </c>
      <c r="E68" s="49">
        <v>2906</v>
      </c>
      <c r="F68" s="49">
        <v>1363</v>
      </c>
      <c r="G68" s="20">
        <v>10165</v>
      </c>
      <c r="H68" s="49">
        <v>103369.110355</v>
      </c>
      <c r="I68" s="49">
        <v>70335.953026999996</v>
      </c>
      <c r="J68" s="49">
        <v>47828.768734999998</v>
      </c>
      <c r="K68" s="49">
        <v>23366.119639</v>
      </c>
      <c r="L68" s="20">
        <v>244899.95175599999</v>
      </c>
      <c r="M68" s="49">
        <v>81730.362552999999</v>
      </c>
      <c r="N68" s="49">
        <v>55477.370418999999</v>
      </c>
      <c r="O68" s="49">
        <v>38365.332187</v>
      </c>
      <c r="P68" s="49">
        <v>18664.803698</v>
      </c>
      <c r="Q68" s="20">
        <v>194237.86885699999</v>
      </c>
      <c r="R68" s="50">
        <v>34.560050269140753</v>
      </c>
      <c r="S68" s="50">
        <v>24.212032023063681</v>
      </c>
      <c r="T68" s="50">
        <v>16.458626543358569</v>
      </c>
      <c r="U68" s="50">
        <v>17.143154540719003</v>
      </c>
      <c r="V68" s="50">
        <v>24.092469430004918</v>
      </c>
      <c r="W68" s="51">
        <v>0.7906652410213636</v>
      </c>
      <c r="X68" s="51">
        <v>0.78874840009210934</v>
      </c>
      <c r="Y68" s="51">
        <v>0.80213923966069256</v>
      </c>
      <c r="Z68" s="51">
        <v>0.79879774589730712</v>
      </c>
      <c r="AA68" s="51">
        <v>0.79313151131415527</v>
      </c>
      <c r="AB68" s="70">
        <f t="shared" si="6"/>
        <v>4.4341400429236968E-2</v>
      </c>
      <c r="AC68" s="70">
        <f t="shared" si="7"/>
        <v>2.9712801971256541E-2</v>
      </c>
      <c r="AD68" s="70">
        <f t="shared" si="8"/>
        <v>3.0934153307262367E-2</v>
      </c>
    </row>
    <row r="69" spans="1:33" ht="15.75" x14ac:dyDescent="0.25">
      <c r="A69" s="9"/>
      <c r="B69" s="19" t="s">
        <v>51</v>
      </c>
      <c r="C69" s="49">
        <v>3808</v>
      </c>
      <c r="D69" s="49">
        <v>3923</v>
      </c>
      <c r="E69" s="49">
        <v>3784</v>
      </c>
      <c r="F69" s="49">
        <v>1661</v>
      </c>
      <c r="G69" s="20">
        <v>13176</v>
      </c>
      <c r="H69" s="49">
        <v>152535.54289300001</v>
      </c>
      <c r="I69" s="49">
        <v>108114.39751900001</v>
      </c>
      <c r="J69" s="49">
        <v>63599.789250000002</v>
      </c>
      <c r="K69" s="49">
        <v>25421.399989000001</v>
      </c>
      <c r="L69" s="20">
        <v>349671.12965099997</v>
      </c>
      <c r="M69" s="49">
        <v>119303.979693</v>
      </c>
      <c r="N69" s="49">
        <v>84785.638340999998</v>
      </c>
      <c r="O69" s="49">
        <v>50784.581808000003</v>
      </c>
      <c r="P69" s="49">
        <v>20791.023776999999</v>
      </c>
      <c r="Q69" s="20">
        <v>275665.223619</v>
      </c>
      <c r="R69" s="50">
        <v>40.056602650472691</v>
      </c>
      <c r="S69" s="50">
        <v>27.559112291358655</v>
      </c>
      <c r="T69" s="50">
        <v>16.807555298625793</v>
      </c>
      <c r="U69" s="50">
        <v>15.304876573750754</v>
      </c>
      <c r="V69" s="50">
        <v>26.53848889275956</v>
      </c>
      <c r="W69" s="51">
        <v>0.78213888665075826</v>
      </c>
      <c r="X69" s="51">
        <v>0.78422153095844416</v>
      </c>
      <c r="Y69" s="51">
        <v>0.79850235994296159</v>
      </c>
      <c r="Z69" s="51">
        <v>0.81785518445075422</v>
      </c>
      <c r="AA69" s="51">
        <v>0.78835568693971436</v>
      </c>
      <c r="AB69" s="70">
        <f t="shared" si="6"/>
        <v>5.7475877231247058E-2</v>
      </c>
      <c r="AC69" s="70">
        <f t="shared" si="7"/>
        <v>4.2424300029006386E-2</v>
      </c>
      <c r="AD69" s="70">
        <f t="shared" si="8"/>
        <v>4.390220269142741E-2</v>
      </c>
    </row>
    <row r="70" spans="1:33" ht="15.75" x14ac:dyDescent="0.25">
      <c r="A70" s="9"/>
      <c r="B70" s="19" t="s">
        <v>52</v>
      </c>
      <c r="C70" s="49">
        <v>1377</v>
      </c>
      <c r="D70" s="49">
        <v>1484</v>
      </c>
      <c r="E70" s="49">
        <v>1577</v>
      </c>
      <c r="F70" s="49">
        <v>460</v>
      </c>
      <c r="G70" s="20">
        <v>4898</v>
      </c>
      <c r="H70" s="49">
        <v>55003.127099999998</v>
      </c>
      <c r="I70" s="49">
        <v>33203.545398000002</v>
      </c>
      <c r="J70" s="49">
        <v>22675.484519000001</v>
      </c>
      <c r="K70" s="49">
        <v>6848.6892939999998</v>
      </c>
      <c r="L70" s="20">
        <v>117730.846311</v>
      </c>
      <c r="M70" s="49">
        <v>42432.261555999998</v>
      </c>
      <c r="N70" s="49">
        <v>26136.677927000001</v>
      </c>
      <c r="O70" s="49">
        <v>18137.839877999999</v>
      </c>
      <c r="P70" s="49">
        <v>5552.7882099999997</v>
      </c>
      <c r="Q70" s="20">
        <v>92259.567570999992</v>
      </c>
      <c r="R70" s="50">
        <v>39.944173638344225</v>
      </c>
      <c r="S70" s="50">
        <v>22.374356737196766</v>
      </c>
      <c r="T70" s="50">
        <v>14.378874140139507</v>
      </c>
      <c r="U70" s="50">
        <v>14.888454986956521</v>
      </c>
      <c r="V70" s="50">
        <v>24.03651415087791</v>
      </c>
      <c r="W70" s="51">
        <v>0.77145180271032265</v>
      </c>
      <c r="X70" s="51">
        <v>0.78716527448223439</v>
      </c>
      <c r="Y70" s="51">
        <v>0.79988764353864772</v>
      </c>
      <c r="Z70" s="51">
        <v>0.81078115412020324</v>
      </c>
      <c r="AA70" s="51">
        <v>0.7836482150759827</v>
      </c>
      <c r="AB70" s="70">
        <f t="shared" si="6"/>
        <v>2.1365880895465095E-2</v>
      </c>
      <c r="AC70" s="70">
        <f t="shared" si="7"/>
        <v>1.4283846514728759E-2</v>
      </c>
      <c r="AD70" s="70">
        <f t="shared" si="8"/>
        <v>1.4693178133066163E-2</v>
      </c>
    </row>
    <row r="71" spans="1:33" ht="15.75" x14ac:dyDescent="0.25">
      <c r="A71" s="9"/>
      <c r="B71" s="19" t="s">
        <v>53</v>
      </c>
      <c r="C71" s="49">
        <v>5292</v>
      </c>
      <c r="D71" s="49">
        <v>5197</v>
      </c>
      <c r="E71" s="49">
        <v>5118</v>
      </c>
      <c r="F71" s="49">
        <v>2090</v>
      </c>
      <c r="G71" s="20">
        <v>17697</v>
      </c>
      <c r="H71" s="49">
        <v>201621.40060200001</v>
      </c>
      <c r="I71" s="49">
        <v>134419.36434</v>
      </c>
      <c r="J71" s="49">
        <v>77864.268819000004</v>
      </c>
      <c r="K71" s="49">
        <v>28180.010828999999</v>
      </c>
      <c r="L71" s="20">
        <v>442085.04459</v>
      </c>
      <c r="M71" s="49">
        <v>157823.17521099999</v>
      </c>
      <c r="N71" s="49">
        <v>104514.000012</v>
      </c>
      <c r="O71" s="49">
        <v>62156.451160999997</v>
      </c>
      <c r="P71" s="49">
        <v>22905.867661</v>
      </c>
      <c r="Q71" s="20">
        <v>347399.494045</v>
      </c>
      <c r="R71" s="50">
        <v>38.099282048752833</v>
      </c>
      <c r="S71" s="50">
        <v>25.864799757552433</v>
      </c>
      <c r="T71" s="50">
        <v>15.213807897420869</v>
      </c>
      <c r="U71" s="50">
        <v>13.483258769856459</v>
      </c>
      <c r="V71" s="50">
        <v>24.980790223766739</v>
      </c>
      <c r="W71" s="51">
        <v>0.78276995765217616</v>
      </c>
      <c r="X71" s="51">
        <v>0.77752190337429772</v>
      </c>
      <c r="Y71" s="51">
        <v>0.79826667743437318</v>
      </c>
      <c r="Z71" s="51">
        <v>0.81284098150266193</v>
      </c>
      <c r="AA71" s="51">
        <v>0.78582050738039877</v>
      </c>
      <c r="AB71" s="70">
        <f t="shared" si="6"/>
        <v>7.719722217375373E-2</v>
      </c>
      <c r="AC71" s="70">
        <f t="shared" si="7"/>
        <v>5.3636537247847657E-2</v>
      </c>
      <c r="AD71" s="70">
        <f t="shared" si="8"/>
        <v>5.5326539932154556E-2</v>
      </c>
    </row>
    <row r="72" spans="1:33" ht="15.75" x14ac:dyDescent="0.25">
      <c r="A72" s="9"/>
      <c r="B72" s="19" t="s">
        <v>54</v>
      </c>
      <c r="C72" s="49">
        <v>3531</v>
      </c>
      <c r="D72" s="49">
        <v>3737</v>
      </c>
      <c r="E72" s="49">
        <v>3890</v>
      </c>
      <c r="F72" s="49">
        <v>1718</v>
      </c>
      <c r="G72" s="20">
        <v>12876</v>
      </c>
      <c r="H72" s="49">
        <v>117955.248555</v>
      </c>
      <c r="I72" s="49">
        <v>74121.921413000004</v>
      </c>
      <c r="J72" s="49">
        <v>44831.169765999999</v>
      </c>
      <c r="K72" s="49">
        <v>20254.180225</v>
      </c>
      <c r="L72" s="20">
        <v>257162.519959</v>
      </c>
      <c r="M72" s="49">
        <v>92105.854680000004</v>
      </c>
      <c r="N72" s="49">
        <v>58825.289521999999</v>
      </c>
      <c r="O72" s="49">
        <v>36608.329052000001</v>
      </c>
      <c r="P72" s="49">
        <v>16581.904372000001</v>
      </c>
      <c r="Q72" s="20">
        <v>204121.377626</v>
      </c>
      <c r="R72" s="50">
        <v>33.405621227697537</v>
      </c>
      <c r="S72" s="50">
        <v>19.834605676478461</v>
      </c>
      <c r="T72" s="50">
        <v>11.524722304884319</v>
      </c>
      <c r="U72" s="50">
        <v>11.789394775902212</v>
      </c>
      <c r="V72" s="50">
        <v>19.972236716293882</v>
      </c>
      <c r="W72" s="51">
        <v>0.78085422911090741</v>
      </c>
      <c r="X72" s="51">
        <v>0.79362877271126464</v>
      </c>
      <c r="Y72" s="51">
        <v>0.8165820620581663</v>
      </c>
      <c r="Z72" s="51">
        <v>0.81869047217881175</v>
      </c>
      <c r="AA72" s="51">
        <v>0.79374466255247278</v>
      </c>
      <c r="AB72" s="70">
        <f t="shared" si="6"/>
        <v>5.616722793181065E-2</v>
      </c>
      <c r="AC72" s="70">
        <f t="shared" si="7"/>
        <v>3.1200573847331804E-2</v>
      </c>
      <c r="AD72" s="70">
        <f t="shared" si="8"/>
        <v>3.2508192279544365E-2</v>
      </c>
    </row>
    <row r="73" spans="1:33" ht="15.75" x14ac:dyDescent="0.25">
      <c r="A73" s="9"/>
      <c r="B73" s="19" t="s">
        <v>55</v>
      </c>
      <c r="C73" s="49">
        <v>1755</v>
      </c>
      <c r="D73" s="49">
        <v>1638</v>
      </c>
      <c r="E73" s="49">
        <v>1741</v>
      </c>
      <c r="F73" s="49">
        <v>661</v>
      </c>
      <c r="G73" s="20">
        <v>5795</v>
      </c>
      <c r="H73" s="49">
        <v>51058.122461999999</v>
      </c>
      <c r="I73" s="49">
        <v>31224.691194999999</v>
      </c>
      <c r="J73" s="49">
        <v>21416.137057</v>
      </c>
      <c r="K73" s="49">
        <v>10645.096552999999</v>
      </c>
      <c r="L73" s="20">
        <v>114344.04726699999</v>
      </c>
      <c r="M73" s="49">
        <v>40058.836651999998</v>
      </c>
      <c r="N73" s="49">
        <v>24799.384484999999</v>
      </c>
      <c r="O73" s="49">
        <v>17355.714959000001</v>
      </c>
      <c r="P73" s="49">
        <v>8564.0952099999995</v>
      </c>
      <c r="Q73" s="20">
        <v>90778.031306000004</v>
      </c>
      <c r="R73" s="50">
        <v>29.09294727179487</v>
      </c>
      <c r="S73" s="50">
        <v>19.062693037240535</v>
      </c>
      <c r="T73" s="50">
        <v>12.301055173463526</v>
      </c>
      <c r="U73" s="50">
        <v>16.104533363086233</v>
      </c>
      <c r="V73" s="50">
        <v>19.731500822605692</v>
      </c>
      <c r="W73" s="51">
        <v>0.78457324163875752</v>
      </c>
      <c r="X73" s="51">
        <v>0.79422353067085305</v>
      </c>
      <c r="Y73" s="51">
        <v>0.81040361820654183</v>
      </c>
      <c r="Z73" s="51">
        <v>0.80451080620649396</v>
      </c>
      <c r="AA73" s="51">
        <v>0.79390255527712805</v>
      </c>
      <c r="AB73" s="70">
        <f t="shared" si="6"/>
        <v>2.5278742300779956E-2</v>
      </c>
      <c r="AC73" s="70">
        <f t="shared" si="7"/>
        <v>1.3872938759993573E-2</v>
      </c>
      <c r="AD73" s="70">
        <f t="shared" si="8"/>
        <v>1.4457229961777694E-2</v>
      </c>
    </row>
    <row r="74" spans="1:33" ht="15.75" x14ac:dyDescent="0.25">
      <c r="A74" s="9"/>
      <c r="B74" s="19" t="s">
        <v>56</v>
      </c>
      <c r="C74" s="49">
        <v>3833</v>
      </c>
      <c r="D74" s="49">
        <v>3999</v>
      </c>
      <c r="E74" s="49">
        <v>3529</v>
      </c>
      <c r="F74" s="49">
        <v>1487</v>
      </c>
      <c r="G74" s="20">
        <v>12848</v>
      </c>
      <c r="H74" s="49">
        <v>151837.25814200001</v>
      </c>
      <c r="I74" s="49">
        <v>102316.06287199999</v>
      </c>
      <c r="J74" s="49">
        <v>64008.727813999998</v>
      </c>
      <c r="K74" s="49">
        <v>25937.342602000001</v>
      </c>
      <c r="L74" s="20">
        <v>344099.39142999996</v>
      </c>
      <c r="M74" s="49">
        <v>117707.275154</v>
      </c>
      <c r="N74" s="49">
        <v>80171.836827000006</v>
      </c>
      <c r="O74" s="49">
        <v>50828.663386</v>
      </c>
      <c r="P74" s="49">
        <v>20901.284823999998</v>
      </c>
      <c r="Q74" s="20">
        <v>269609.060191</v>
      </c>
      <c r="R74" s="50">
        <v>39.613164138272893</v>
      </c>
      <c r="S74" s="50">
        <v>25.585412071017753</v>
      </c>
      <c r="T74" s="50">
        <v>18.137922304902236</v>
      </c>
      <c r="U74" s="50">
        <v>17.442732079354407</v>
      </c>
      <c r="V74" s="50">
        <v>26.782331213418427</v>
      </c>
      <c r="W74" s="51">
        <v>0.7752199729786925</v>
      </c>
      <c r="X74" s="51">
        <v>0.78357038549555036</v>
      </c>
      <c r="Y74" s="51">
        <v>0.7940895737484529</v>
      </c>
      <c r="Z74" s="51">
        <v>0.80583755802293811</v>
      </c>
      <c r="AA74" s="51">
        <v>0.78352088642344053</v>
      </c>
      <c r="AB74" s="70">
        <f t="shared" si="6"/>
        <v>5.6045087330529916E-2</v>
      </c>
      <c r="AC74" s="70">
        <f t="shared" si="7"/>
        <v>4.174830171537177E-2</v>
      </c>
      <c r="AD74" s="70">
        <f t="shared" si="8"/>
        <v>4.2937703394570363E-2</v>
      </c>
    </row>
    <row r="75" spans="1:33" ht="15.75" x14ac:dyDescent="0.25">
      <c r="A75" s="9"/>
      <c r="B75" s="19" t="s">
        <v>57</v>
      </c>
      <c r="C75" s="49">
        <v>668</v>
      </c>
      <c r="D75" s="49">
        <v>650</v>
      </c>
      <c r="E75" s="49">
        <v>678</v>
      </c>
      <c r="F75" s="49">
        <v>320</v>
      </c>
      <c r="G75" s="20">
        <v>2316</v>
      </c>
      <c r="H75" s="49">
        <v>15872.142394</v>
      </c>
      <c r="I75" s="49">
        <v>9891.9119119999996</v>
      </c>
      <c r="J75" s="49">
        <v>6087.0725009999996</v>
      </c>
      <c r="K75" s="49">
        <v>3209.2070549999999</v>
      </c>
      <c r="L75" s="20">
        <v>35060.333861999999</v>
      </c>
      <c r="M75" s="49">
        <v>12951.881079999999</v>
      </c>
      <c r="N75" s="49">
        <v>8099.7707019999998</v>
      </c>
      <c r="O75" s="49">
        <v>5078.5999949999996</v>
      </c>
      <c r="P75" s="49">
        <v>2685.76073</v>
      </c>
      <c r="Q75" s="20">
        <v>28816.012506999999</v>
      </c>
      <c r="R75" s="50">
        <v>23.760692206586828</v>
      </c>
      <c r="S75" s="50">
        <v>15.218326018461537</v>
      </c>
      <c r="T75" s="50">
        <v>8.9779830398230089</v>
      </c>
      <c r="U75" s="50">
        <v>10.028772046875</v>
      </c>
      <c r="V75" s="50">
        <v>15.138313411917098</v>
      </c>
      <c r="W75" s="51">
        <v>0.81601341258733162</v>
      </c>
      <c r="X75" s="51">
        <v>0.81882762139986998</v>
      </c>
      <c r="Y75" s="51">
        <v>0.83432553073183768</v>
      </c>
      <c r="Z75" s="51">
        <v>0.8368923176257943</v>
      </c>
      <c r="AA75" s="51">
        <v>0.82189783532643756</v>
      </c>
      <c r="AB75" s="70">
        <f t="shared" si="6"/>
        <v>1.0102772591649073E-2</v>
      </c>
      <c r="AC75" s="70">
        <f t="shared" si="7"/>
        <v>4.2537401482449395E-3</v>
      </c>
      <c r="AD75" s="70">
        <f t="shared" si="8"/>
        <v>4.5892129780922657E-3</v>
      </c>
    </row>
    <row r="76" spans="1:33" ht="15.75" x14ac:dyDescent="0.25">
      <c r="A76" s="9"/>
      <c r="B76" s="2" t="s">
        <v>58</v>
      </c>
      <c r="C76" s="49">
        <v>1102</v>
      </c>
      <c r="D76" s="49">
        <v>1002</v>
      </c>
      <c r="E76" s="49">
        <v>872</v>
      </c>
      <c r="F76" s="49">
        <v>346</v>
      </c>
      <c r="G76" s="20">
        <v>3322</v>
      </c>
      <c r="H76" s="49">
        <v>43949.018309999999</v>
      </c>
      <c r="I76" s="49">
        <v>33028.683840999998</v>
      </c>
      <c r="J76" s="49">
        <v>19786.836859999999</v>
      </c>
      <c r="K76" s="49">
        <v>5179.6152160000001</v>
      </c>
      <c r="L76" s="20">
        <v>101944.15422700001</v>
      </c>
      <c r="M76" s="49">
        <v>34375.440809</v>
      </c>
      <c r="N76" s="49">
        <v>25636.70897</v>
      </c>
      <c r="O76" s="49">
        <v>14946.174811999999</v>
      </c>
      <c r="P76" s="49">
        <v>4102.6620409999996</v>
      </c>
      <c r="Q76" s="20">
        <v>79060.986632</v>
      </c>
      <c r="R76" s="50">
        <v>39.881141842105265</v>
      </c>
      <c r="S76" s="50">
        <v>32.962758324351299</v>
      </c>
      <c r="T76" s="50">
        <v>22.691326674311927</v>
      </c>
      <c r="U76" s="50">
        <v>14.969986173410405</v>
      </c>
      <c r="V76" s="50">
        <v>30.687584053883207</v>
      </c>
      <c r="W76" s="51">
        <v>0.78216629474015664</v>
      </c>
      <c r="X76" s="51">
        <v>0.77619529416960886</v>
      </c>
      <c r="Y76" s="51">
        <v>0.75535948053498025</v>
      </c>
      <c r="Z76" s="51">
        <v>0.79207853670804407</v>
      </c>
      <c r="AA76" s="51">
        <v>0.77553232190199117</v>
      </c>
      <c r="AB76" s="70">
        <f t="shared" si="6"/>
        <v>1.4491109909092496E-2</v>
      </c>
      <c r="AC76" s="70">
        <f t="shared" si="7"/>
        <v>1.2368505771254711E-2</v>
      </c>
      <c r="AD76" s="70">
        <f t="shared" si="8"/>
        <v>1.2591183663048981E-2</v>
      </c>
    </row>
    <row r="77" spans="1:33" ht="15.75" x14ac:dyDescent="0.25">
      <c r="A77" s="9"/>
      <c r="B77" s="48" t="s">
        <v>40</v>
      </c>
      <c r="C77" s="52">
        <v>6</v>
      </c>
      <c r="D77" s="52">
        <v>47</v>
      </c>
      <c r="E77" s="52">
        <v>119</v>
      </c>
      <c r="F77" s="52">
        <v>1368</v>
      </c>
      <c r="G77" s="24">
        <v>1540</v>
      </c>
      <c r="H77" s="52">
        <v>117.154793</v>
      </c>
      <c r="I77" s="52">
        <v>977.48113499999999</v>
      </c>
      <c r="J77" s="52">
        <v>2100.1607009999998</v>
      </c>
      <c r="K77" s="52">
        <v>5496.321011</v>
      </c>
      <c r="L77" s="24">
        <v>8691.1176400000004</v>
      </c>
      <c r="M77" s="52">
        <v>95.631572000000006</v>
      </c>
      <c r="N77" s="52">
        <v>802.85942399999999</v>
      </c>
      <c r="O77" s="52">
        <v>1686.637559</v>
      </c>
      <c r="P77" s="52">
        <v>4658.3727390000004</v>
      </c>
      <c r="Q77" s="24">
        <v>7243.5012940000006</v>
      </c>
      <c r="R77" s="53">
        <v>19.525798833333333</v>
      </c>
      <c r="S77" s="53">
        <v>20.797470957446809</v>
      </c>
      <c r="T77" s="53">
        <v>17.648409252100837</v>
      </c>
      <c r="U77" s="53">
        <v>4.0177785168128652</v>
      </c>
      <c r="V77" s="53">
        <v>5.6435828831168831</v>
      </c>
      <c r="W77" s="54">
        <v>0.81628390568706832</v>
      </c>
      <c r="X77" s="54">
        <v>0.82135541572370085</v>
      </c>
      <c r="Y77" s="54">
        <v>0.80309928578175038</v>
      </c>
      <c r="Z77" s="54">
        <v>0.84754378968714139</v>
      </c>
      <c r="AA77" s="54">
        <v>0.83343726250609129</v>
      </c>
      <c r="AD77" s="70"/>
    </row>
    <row r="78" spans="1:33" ht="15.75" x14ac:dyDescent="0.25">
      <c r="A78" s="9"/>
      <c r="B78" s="10" t="s">
        <v>18</v>
      </c>
      <c r="C78" s="49">
        <v>71517</v>
      </c>
      <c r="D78" s="49">
        <v>68813</v>
      </c>
      <c r="E78" s="49">
        <v>63173</v>
      </c>
      <c r="F78" s="49">
        <v>27281</v>
      </c>
      <c r="G78" s="20">
        <v>230784</v>
      </c>
      <c r="H78" s="49">
        <v>3733971.541741</v>
      </c>
      <c r="I78" s="49">
        <v>2682983.3083039997</v>
      </c>
      <c r="J78" s="49">
        <v>1320689.5931340002</v>
      </c>
      <c r="K78" s="49">
        <v>513283.53899199993</v>
      </c>
      <c r="L78" s="20">
        <v>8250927.9821709991</v>
      </c>
      <c r="M78" s="49">
        <v>2839691.7600510004</v>
      </c>
      <c r="N78" s="49">
        <v>2019850.3773920001</v>
      </c>
      <c r="O78" s="49">
        <v>1024037.7684669999</v>
      </c>
      <c r="P78" s="49">
        <v>402738.60117699997</v>
      </c>
      <c r="Q78" s="20">
        <v>6286318.5070869997</v>
      </c>
      <c r="R78" s="50">
        <v>52.210964410433881</v>
      </c>
      <c r="S78" s="50">
        <v>38.989483212532512</v>
      </c>
      <c r="T78" s="50">
        <v>20.905918559099618</v>
      </c>
      <c r="U78" s="50">
        <v>18.814689307283455</v>
      </c>
      <c r="V78" s="50">
        <v>35.75173314515304</v>
      </c>
      <c r="W78" s="51">
        <v>0.76050171467749506</v>
      </c>
      <c r="X78" s="51">
        <v>0.75283747429230663</v>
      </c>
      <c r="Y78" s="51">
        <v>0.775381114374465</v>
      </c>
      <c r="Z78" s="51">
        <v>0.78463182740656157</v>
      </c>
      <c r="AA78" s="51">
        <v>0.76189230116549056</v>
      </c>
    </row>
    <row r="79" spans="1:33" ht="15.75" x14ac:dyDescent="0.25">
      <c r="A79" s="9"/>
      <c r="C79" s="49"/>
      <c r="D79" s="49"/>
      <c r="E79" s="49"/>
      <c r="F79" s="49"/>
      <c r="G79" s="20"/>
      <c r="H79" s="49"/>
      <c r="I79" s="49"/>
      <c r="J79" s="49"/>
      <c r="K79" s="49"/>
      <c r="L79" s="20"/>
      <c r="M79" s="49"/>
      <c r="N79" s="49"/>
      <c r="O79" s="49"/>
      <c r="P79" s="49"/>
      <c r="Q79" s="20"/>
      <c r="R79" s="50"/>
      <c r="S79" s="50"/>
      <c r="T79" s="50"/>
      <c r="U79" s="50"/>
      <c r="V79" s="50"/>
      <c r="W79" s="51"/>
      <c r="X79" s="51"/>
      <c r="Y79" s="51"/>
      <c r="Z79" s="51"/>
      <c r="AA79" s="51"/>
    </row>
    <row r="80" spans="1:33" s="75" customFormat="1" ht="15.75" x14ac:dyDescent="0.25">
      <c r="A80" s="71"/>
      <c r="B80" s="72" t="s">
        <v>119</v>
      </c>
      <c r="C80" s="73"/>
      <c r="D80" s="73"/>
      <c r="E80" s="73"/>
      <c r="F80" s="73"/>
      <c r="G80" s="74"/>
      <c r="I80" s="74"/>
      <c r="J80" s="74"/>
      <c r="K80" s="74"/>
      <c r="W80" s="11"/>
      <c r="X80" s="11"/>
      <c r="Y80" s="11"/>
      <c r="Z80" s="11"/>
      <c r="AA80" s="76"/>
      <c r="AB80" s="76"/>
      <c r="AC80" s="76"/>
      <c r="AD80" s="76"/>
      <c r="AE80" s="77"/>
      <c r="AF80" s="77"/>
      <c r="AG80" s="77"/>
    </row>
    <row r="81" spans="1:27" ht="15.75" x14ac:dyDescent="0.25">
      <c r="A81" s="9"/>
      <c r="C81" s="18">
        <v>43952</v>
      </c>
      <c r="D81" s="18">
        <v>43983</v>
      </c>
      <c r="E81" s="18">
        <v>44013</v>
      </c>
      <c r="F81" s="18">
        <v>44044</v>
      </c>
      <c r="N81" s="2"/>
      <c r="O81" s="2"/>
      <c r="P81" s="2"/>
    </row>
    <row r="82" spans="1:27" ht="15.75" x14ac:dyDescent="0.25">
      <c r="A82" s="9"/>
      <c r="B82" s="10" t="s">
        <v>59</v>
      </c>
      <c r="C82" s="49">
        <v>28713.19</v>
      </c>
      <c r="D82" s="49">
        <v>28709.15</v>
      </c>
      <c r="E82" s="49">
        <v>28681.360000000001</v>
      </c>
      <c r="F82" s="49">
        <v>28667.73</v>
      </c>
      <c r="N82" s="2"/>
      <c r="O82" s="2"/>
      <c r="P82" s="2"/>
    </row>
    <row r="83" spans="1:27" ht="15.75" x14ac:dyDescent="0.25">
      <c r="A83" s="9"/>
      <c r="B83" s="10" t="s">
        <v>60</v>
      </c>
      <c r="C83" s="49">
        <v>821.81</v>
      </c>
      <c r="D83" s="49">
        <v>793.72</v>
      </c>
      <c r="E83" s="49">
        <v>784.73</v>
      </c>
      <c r="F83" s="49">
        <f>E83</f>
        <v>784.73</v>
      </c>
      <c r="N83" s="2"/>
      <c r="O83" s="2"/>
      <c r="P83" s="2"/>
    </row>
    <row r="84" spans="1:27" ht="15.75" x14ac:dyDescent="0.25">
      <c r="A84" s="9"/>
      <c r="B84" s="2" t="s">
        <v>61</v>
      </c>
      <c r="D84" s="2"/>
      <c r="E84" s="2"/>
      <c r="F84" s="2"/>
      <c r="N84" s="2"/>
      <c r="O84" s="2"/>
      <c r="P84" s="2"/>
    </row>
    <row r="85" spans="1:27" s="12" customFormat="1" ht="15.75" x14ac:dyDescent="0.25">
      <c r="A85" s="3"/>
      <c r="B85" s="65"/>
      <c r="C85" s="66">
        <f>C20-C32</f>
        <v>0</v>
      </c>
      <c r="D85" s="66">
        <f t="shared" ref="D85:AA85" si="9">D20-D32</f>
        <v>0</v>
      </c>
      <c r="E85" s="66">
        <f t="shared" si="9"/>
        <v>0</v>
      </c>
      <c r="F85" s="66"/>
      <c r="G85" s="66">
        <f t="shared" si="9"/>
        <v>0</v>
      </c>
      <c r="H85" s="66">
        <f t="shared" si="9"/>
        <v>0</v>
      </c>
      <c r="I85" s="66">
        <f t="shared" si="9"/>
        <v>0</v>
      </c>
      <c r="J85" s="66">
        <f t="shared" si="9"/>
        <v>0</v>
      </c>
      <c r="K85" s="66"/>
      <c r="L85" s="66">
        <f t="shared" si="9"/>
        <v>0</v>
      </c>
      <c r="M85" s="66">
        <f t="shared" si="9"/>
        <v>0</v>
      </c>
      <c r="N85" s="66">
        <f t="shared" si="9"/>
        <v>0</v>
      </c>
      <c r="O85" s="66">
        <f t="shared" si="9"/>
        <v>0</v>
      </c>
      <c r="P85" s="66"/>
      <c r="Q85" s="66">
        <f t="shared" si="9"/>
        <v>0</v>
      </c>
      <c r="R85" s="66">
        <f t="shared" si="9"/>
        <v>0</v>
      </c>
      <c r="S85" s="66">
        <f t="shared" si="9"/>
        <v>0</v>
      </c>
      <c r="T85" s="66">
        <f t="shared" si="9"/>
        <v>0</v>
      </c>
      <c r="U85" s="66"/>
      <c r="V85" s="66">
        <f t="shared" si="9"/>
        <v>0</v>
      </c>
      <c r="W85" s="66">
        <f t="shared" si="9"/>
        <v>0</v>
      </c>
      <c r="X85" s="66">
        <f t="shared" si="9"/>
        <v>0</v>
      </c>
      <c r="Y85" s="66">
        <f t="shared" si="9"/>
        <v>0</v>
      </c>
      <c r="Z85" s="66"/>
      <c r="AA85" s="66">
        <f t="shared" si="9"/>
        <v>0</v>
      </c>
    </row>
    <row r="86" spans="1:27" s="12" customFormat="1" ht="15.75" x14ac:dyDescent="0.25">
      <c r="A86" s="3"/>
      <c r="B86" s="65"/>
      <c r="C86" s="66">
        <f>C32-C55</f>
        <v>0</v>
      </c>
      <c r="D86" s="66">
        <f t="shared" ref="D86:AA86" si="10">D32-D55</f>
        <v>0</v>
      </c>
      <c r="E86" s="66">
        <f t="shared" si="10"/>
        <v>0</v>
      </c>
      <c r="F86" s="66"/>
      <c r="G86" s="66">
        <f t="shared" si="10"/>
        <v>0</v>
      </c>
      <c r="H86" s="66">
        <f t="shared" si="10"/>
        <v>0</v>
      </c>
      <c r="I86" s="66">
        <f t="shared" si="10"/>
        <v>0</v>
      </c>
      <c r="J86" s="66">
        <f t="shared" si="10"/>
        <v>0</v>
      </c>
      <c r="K86" s="66"/>
      <c r="L86" s="66">
        <f t="shared" si="10"/>
        <v>0</v>
      </c>
      <c r="M86" s="66">
        <f t="shared" si="10"/>
        <v>0</v>
      </c>
      <c r="N86" s="66">
        <f t="shared" si="10"/>
        <v>0</v>
      </c>
      <c r="O86" s="66">
        <f t="shared" si="10"/>
        <v>0</v>
      </c>
      <c r="P86" s="66"/>
      <c r="Q86" s="66">
        <f t="shared" si="10"/>
        <v>0</v>
      </c>
      <c r="R86" s="66">
        <f t="shared" si="10"/>
        <v>0</v>
      </c>
      <c r="S86" s="66">
        <f t="shared" si="10"/>
        <v>0</v>
      </c>
      <c r="T86" s="66">
        <f t="shared" si="10"/>
        <v>0</v>
      </c>
      <c r="U86" s="66"/>
      <c r="V86" s="66">
        <f t="shared" si="10"/>
        <v>0</v>
      </c>
      <c r="W86" s="66">
        <f t="shared" si="10"/>
        <v>0</v>
      </c>
      <c r="X86" s="66">
        <f t="shared" si="10"/>
        <v>0</v>
      </c>
      <c r="Y86" s="66">
        <f t="shared" si="10"/>
        <v>0</v>
      </c>
      <c r="Z86" s="66"/>
      <c r="AA86" s="66">
        <f t="shared" si="10"/>
        <v>0</v>
      </c>
    </row>
    <row r="87" spans="1:27" s="12" customFormat="1" ht="15.75" x14ac:dyDescent="0.25">
      <c r="A87" s="3"/>
      <c r="B87" s="65"/>
      <c r="C87" s="66">
        <f>C55-C78</f>
        <v>0</v>
      </c>
      <c r="D87" s="66">
        <f t="shared" ref="D87:AA87" si="11">D55-D78</f>
        <v>0</v>
      </c>
      <c r="E87" s="66">
        <f t="shared" si="11"/>
        <v>0</v>
      </c>
      <c r="F87" s="66"/>
      <c r="G87" s="66">
        <f t="shared" si="11"/>
        <v>0</v>
      </c>
      <c r="H87" s="66">
        <f t="shared" si="11"/>
        <v>0</v>
      </c>
      <c r="I87" s="66">
        <f t="shared" si="11"/>
        <v>0</v>
      </c>
      <c r="J87" s="66">
        <f t="shared" si="11"/>
        <v>0</v>
      </c>
      <c r="K87" s="66"/>
      <c r="L87" s="66">
        <f t="shared" si="11"/>
        <v>0</v>
      </c>
      <c r="M87" s="66">
        <f t="shared" si="11"/>
        <v>0</v>
      </c>
      <c r="N87" s="66">
        <f t="shared" si="11"/>
        <v>0</v>
      </c>
      <c r="O87" s="66">
        <f t="shared" si="11"/>
        <v>0</v>
      </c>
      <c r="P87" s="66"/>
      <c r="Q87" s="66">
        <f t="shared" si="11"/>
        <v>0</v>
      </c>
      <c r="R87" s="66">
        <f t="shared" si="11"/>
        <v>0</v>
      </c>
      <c r="S87" s="66">
        <f t="shared" si="11"/>
        <v>0</v>
      </c>
      <c r="T87" s="66">
        <f t="shared" si="11"/>
        <v>0</v>
      </c>
      <c r="U87" s="66"/>
      <c r="V87" s="66">
        <f t="shared" si="11"/>
        <v>0</v>
      </c>
      <c r="W87" s="66">
        <f t="shared" si="11"/>
        <v>0</v>
      </c>
      <c r="X87" s="66">
        <f t="shared" si="11"/>
        <v>0</v>
      </c>
      <c r="Y87" s="66">
        <f t="shared" si="11"/>
        <v>0</v>
      </c>
      <c r="Z87" s="66"/>
      <c r="AA87" s="66">
        <f t="shared" si="11"/>
        <v>0</v>
      </c>
    </row>
    <row r="88" spans="1:27" s="12" customFormat="1" ht="15.75" x14ac:dyDescent="0.25">
      <c r="A88" s="3"/>
      <c r="B88" s="65"/>
    </row>
    <row r="89" spans="1:27" s="12" customFormat="1" ht="15.75" x14ac:dyDescent="0.25">
      <c r="A89" s="3"/>
      <c r="B89" s="65" t="s">
        <v>62</v>
      </c>
      <c r="C89" s="66">
        <f>SUM(C9:F9)-G9</f>
        <v>0</v>
      </c>
      <c r="D89" s="65"/>
      <c r="E89" s="65"/>
      <c r="F89" s="65"/>
      <c r="G89" s="65"/>
      <c r="I89" s="65"/>
      <c r="J89" s="65"/>
      <c r="K89" s="65"/>
      <c r="N89" s="65"/>
      <c r="O89" s="65"/>
      <c r="P89" s="65"/>
      <c r="W89" s="67"/>
      <c r="X89" s="67"/>
      <c r="Y89" s="67"/>
      <c r="Z89" s="67"/>
    </row>
    <row r="90" spans="1:27" s="12" customFormat="1" ht="15.75" x14ac:dyDescent="0.25">
      <c r="A90" s="3"/>
      <c r="B90" s="65"/>
      <c r="D90" s="65"/>
      <c r="E90" s="65"/>
      <c r="F90" s="65"/>
      <c r="G90" s="65"/>
      <c r="I90" s="65"/>
      <c r="J90" s="65"/>
      <c r="K90" s="65"/>
      <c r="N90" s="65"/>
      <c r="O90" s="65"/>
      <c r="P90" s="65"/>
      <c r="W90" s="67"/>
      <c r="X90" s="67"/>
      <c r="Y90" s="67"/>
      <c r="Z90" s="67"/>
    </row>
    <row r="91" spans="1:27" s="12" customFormat="1" ht="15.75" x14ac:dyDescent="0.25">
      <c r="A91" s="3"/>
      <c r="B91" s="65"/>
      <c r="D91" s="65"/>
      <c r="E91" s="65"/>
      <c r="F91" s="65"/>
      <c r="G91" s="65"/>
      <c r="I91" s="65"/>
      <c r="J91" s="65"/>
      <c r="K91" s="65"/>
      <c r="N91" s="65"/>
      <c r="O91" s="65"/>
      <c r="P91" s="65"/>
      <c r="W91" s="67"/>
      <c r="X91" s="67"/>
      <c r="Y91" s="67"/>
      <c r="Z91" s="67"/>
    </row>
    <row r="92" spans="1:27" s="12" customFormat="1" ht="15.75" x14ac:dyDescent="0.25">
      <c r="A92" s="3"/>
      <c r="B92" s="65"/>
      <c r="D92" s="65"/>
      <c r="E92" s="65"/>
      <c r="F92" s="65"/>
      <c r="G92" s="65"/>
      <c r="I92" s="65"/>
      <c r="J92" s="65"/>
      <c r="K92" s="65"/>
      <c r="N92" s="65"/>
      <c r="O92" s="65"/>
      <c r="P92" s="65"/>
      <c r="W92" s="67"/>
      <c r="X92" s="67"/>
      <c r="Y92" s="67"/>
      <c r="Z92" s="67"/>
    </row>
    <row r="93" spans="1:27" s="12" customFormat="1" ht="15.75" x14ac:dyDescent="0.25">
      <c r="A93" s="3"/>
      <c r="B93" s="65"/>
      <c r="D93" s="65"/>
      <c r="E93" s="65"/>
      <c r="F93" s="65"/>
      <c r="G93" s="65"/>
      <c r="I93" s="65"/>
      <c r="J93" s="65"/>
      <c r="K93" s="65"/>
      <c r="N93" s="65"/>
      <c r="O93" s="65"/>
      <c r="P93" s="65"/>
      <c r="W93" s="67"/>
      <c r="X93" s="67"/>
      <c r="Y93" s="67"/>
      <c r="Z93" s="67"/>
    </row>
    <row r="94" spans="1:27" ht="15.75" x14ac:dyDescent="0.25">
      <c r="B94" s="55"/>
      <c r="C94" s="13"/>
      <c r="D94" s="55"/>
      <c r="E94" s="55"/>
      <c r="F94" s="55"/>
      <c r="G94" s="55"/>
      <c r="H94" s="13"/>
      <c r="I94" s="55"/>
      <c r="J94" s="55"/>
      <c r="K94" s="55"/>
      <c r="L94" s="13"/>
      <c r="M94" s="13"/>
      <c r="N94" s="55"/>
      <c r="O94" s="55"/>
      <c r="P94" s="55"/>
      <c r="Q94" s="13"/>
      <c r="R94" s="13"/>
      <c r="S94" s="13"/>
      <c r="T94" s="13"/>
      <c r="U94" s="13"/>
      <c r="V94" s="13"/>
      <c r="W94" s="56"/>
      <c r="X94" s="56"/>
      <c r="Y94" s="56"/>
      <c r="Z94" s="56"/>
      <c r="AA94" s="13"/>
    </row>
    <row r="95" spans="1:27" ht="15.75" x14ac:dyDescent="0.25">
      <c r="B95" s="55"/>
      <c r="C95" s="13"/>
      <c r="D95" s="55"/>
      <c r="E95" s="55"/>
      <c r="F95" s="55"/>
      <c r="G95" s="55"/>
      <c r="H95" s="13"/>
      <c r="I95" s="55"/>
      <c r="J95" s="55"/>
      <c r="K95" s="55"/>
      <c r="L95" s="13"/>
      <c r="M95" s="13"/>
      <c r="N95" s="55"/>
      <c r="O95" s="55"/>
      <c r="P95" s="55"/>
      <c r="Q95" s="13"/>
      <c r="R95" s="13"/>
      <c r="S95" s="13"/>
      <c r="T95" s="13"/>
      <c r="U95" s="13"/>
      <c r="V95" s="13"/>
      <c r="W95" s="56"/>
      <c r="X95" s="56"/>
      <c r="Y95" s="56"/>
      <c r="Z95" s="56"/>
      <c r="AA95" s="13"/>
    </row>
    <row r="96" spans="1:27" ht="15.75" x14ac:dyDescent="0.25">
      <c r="B96" s="55"/>
      <c r="C96" s="13"/>
      <c r="D96" s="55"/>
      <c r="E96" s="55"/>
      <c r="F96" s="55"/>
      <c r="G96" s="55"/>
      <c r="H96" s="13"/>
      <c r="I96" s="55"/>
      <c r="J96" s="55"/>
      <c r="K96" s="55"/>
      <c r="L96" s="13"/>
      <c r="M96" s="13"/>
      <c r="N96" s="55"/>
      <c r="O96" s="55"/>
      <c r="P96" s="55"/>
      <c r="Q96" s="13"/>
      <c r="R96" s="13"/>
      <c r="S96" s="13"/>
      <c r="T96" s="13"/>
      <c r="U96" s="13"/>
      <c r="V96" s="13"/>
      <c r="W96" s="56"/>
      <c r="X96" s="56"/>
      <c r="Y96" s="56"/>
      <c r="Z96" s="56"/>
      <c r="AA96" s="13"/>
    </row>
    <row r="97" spans="2:27" ht="15.75" x14ac:dyDescent="0.25">
      <c r="B97" s="55"/>
      <c r="C97" s="13"/>
      <c r="D97" s="55"/>
      <c r="E97" s="55"/>
      <c r="F97" s="55"/>
      <c r="G97" s="55"/>
      <c r="H97" s="13"/>
      <c r="I97" s="55"/>
      <c r="J97" s="55"/>
      <c r="K97" s="55"/>
      <c r="L97" s="13"/>
      <c r="M97" s="13"/>
      <c r="N97" s="55"/>
      <c r="O97" s="55"/>
      <c r="P97" s="55"/>
      <c r="Q97" s="13"/>
      <c r="R97" s="13"/>
      <c r="S97" s="13"/>
      <c r="T97" s="13"/>
      <c r="U97" s="13"/>
      <c r="V97" s="13"/>
      <c r="W97" s="56"/>
      <c r="X97" s="56"/>
      <c r="Y97" s="56"/>
      <c r="Z97" s="56"/>
      <c r="AA97" s="13"/>
    </row>
    <row r="98" spans="2:27" ht="15.75" x14ac:dyDescent="0.25">
      <c r="B98" s="55"/>
      <c r="C98" s="13"/>
      <c r="D98" s="55"/>
      <c r="E98" s="55"/>
      <c r="F98" s="55"/>
      <c r="G98" s="55"/>
      <c r="H98" s="13"/>
      <c r="I98" s="55"/>
      <c r="J98" s="55"/>
      <c r="K98" s="55"/>
      <c r="L98" s="13"/>
      <c r="M98" s="13"/>
      <c r="N98" s="55"/>
      <c r="O98" s="55"/>
      <c r="P98" s="55"/>
      <c r="Q98" s="13"/>
      <c r="R98" s="13"/>
      <c r="S98" s="13"/>
      <c r="T98" s="13"/>
      <c r="U98" s="13"/>
      <c r="V98" s="13"/>
      <c r="W98" s="56"/>
      <c r="X98" s="56"/>
      <c r="Y98" s="56"/>
      <c r="Z98" s="56"/>
      <c r="AA98" s="13"/>
    </row>
    <row r="99" spans="2:27" ht="15.75" x14ac:dyDescent="0.25">
      <c r="B99" s="55"/>
      <c r="C99" s="13"/>
      <c r="D99" s="55"/>
      <c r="E99" s="55"/>
      <c r="F99" s="55"/>
      <c r="G99" s="55"/>
      <c r="H99" s="13"/>
      <c r="I99" s="55"/>
      <c r="J99" s="55"/>
      <c r="K99" s="55"/>
      <c r="L99" s="13"/>
      <c r="M99" s="13"/>
      <c r="N99" s="55"/>
      <c r="O99" s="55"/>
      <c r="P99" s="55"/>
      <c r="Q99" s="13"/>
      <c r="R99" s="13"/>
      <c r="S99" s="13"/>
      <c r="T99" s="13"/>
      <c r="U99" s="13"/>
      <c r="V99" s="13"/>
      <c r="W99" s="56"/>
      <c r="X99" s="56"/>
      <c r="Y99" s="56"/>
      <c r="Z99" s="56"/>
      <c r="AA99" s="13"/>
    </row>
    <row r="100" spans="2:27" ht="15.75" x14ac:dyDescent="0.25">
      <c r="B100" s="55"/>
      <c r="C100" s="13"/>
      <c r="D100" s="55"/>
      <c r="E100" s="55"/>
      <c r="F100" s="55"/>
      <c r="G100" s="55"/>
      <c r="H100" s="13"/>
      <c r="I100" s="55"/>
      <c r="J100" s="55"/>
      <c r="K100" s="55"/>
      <c r="L100" s="13"/>
      <c r="M100" s="13"/>
      <c r="N100" s="55"/>
      <c r="O100" s="55"/>
      <c r="P100" s="55"/>
      <c r="Q100" s="13"/>
      <c r="R100" s="13"/>
      <c r="S100" s="13"/>
      <c r="T100" s="13"/>
      <c r="U100" s="13"/>
      <c r="V100" s="13"/>
      <c r="W100" s="56"/>
      <c r="X100" s="56"/>
      <c r="Y100" s="56"/>
      <c r="Z100" s="56"/>
      <c r="AA100" s="13"/>
    </row>
  </sheetData>
  <mergeCells count="20">
    <mergeCell ref="C26:G26"/>
    <mergeCell ref="H26:L26"/>
    <mergeCell ref="M26:Q26"/>
    <mergeCell ref="R26:V26"/>
    <mergeCell ref="W26:AA26"/>
    <mergeCell ref="C7:G7"/>
    <mergeCell ref="H7:L7"/>
    <mergeCell ref="M7:Q7"/>
    <mergeCell ref="R7:V7"/>
    <mergeCell ref="W7:AA7"/>
    <mergeCell ref="C59:G59"/>
    <mergeCell ref="H59:L59"/>
    <mergeCell ref="M59:Q59"/>
    <mergeCell ref="R59:V59"/>
    <mergeCell ref="W59:AA59"/>
    <mergeCell ref="C36:G36"/>
    <mergeCell ref="H36:L36"/>
    <mergeCell ref="M36:Q36"/>
    <mergeCell ref="R36:V36"/>
    <mergeCell ref="W36:AA36"/>
  </mergeCells>
  <conditionalFormatting sqref="W8:X8 AA8">
    <cfRule type="timePeriod" dxfId="3" priority="4" timePeriod="lastWeek">
      <formula>AND(TODAY()-ROUNDDOWN(W8,0)&gt;=(WEEKDAY(TODAY())),TODAY()-ROUNDDOWN(W8,0)&lt;(WEEKDAY(TODAY())+7))</formula>
    </cfRule>
  </conditionalFormatting>
  <conditionalFormatting sqref="W27:X27 AA27">
    <cfRule type="timePeriod" dxfId="2" priority="3" timePeriod="lastWeek">
      <formula>AND(TODAY()-ROUNDDOWN(W27,0)&gt;=(WEEKDAY(TODAY())),TODAY()-ROUNDDOWN(W27,0)&lt;(WEEKDAY(TODAY())+7))</formula>
    </cfRule>
  </conditionalFormatting>
  <conditionalFormatting sqref="W37:X37 AA37">
    <cfRule type="timePeriod" dxfId="1" priority="2" timePeriod="lastWeek">
      <formula>AND(TODAY()-ROUNDDOWN(W37,0)&gt;=(WEEKDAY(TODAY())),TODAY()-ROUNDDOWN(W37,0)&lt;(WEEKDAY(TODAY())+7))</formula>
    </cfRule>
  </conditionalFormatting>
  <conditionalFormatting sqref="W60:X60 AA60">
    <cfRule type="timePeriod" dxfId="0" priority="1" timePeriod="lastWeek">
      <formula>AND(TODAY()-ROUNDDOWN(W60,0)&gt;=(WEEKDAY(TODAY())),TODAY()-ROUNDDOWN(W60,0)&lt;(WEEKDAY(TODAY())+7))</formula>
    </cfRule>
  </conditionalFormatting>
  <hyperlinks>
    <hyperlink ref="A1" location="indice!A1" display="Indice" xr:uid="{827CC909-06B9-4FB8-AE8C-6DF404F7BE9C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86F7-9106-4440-8DD9-AC730FC69802}">
  <dimension ref="A1:H57"/>
  <sheetViews>
    <sheetView topLeftCell="A52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0" customWidth="1"/>
    <col min="3" max="4" width="7.7265625" style="57" bestFit="1" customWidth="1"/>
    <col min="5" max="5" width="8.81640625" style="57" bestFit="1" customWidth="1"/>
    <col min="6" max="6" width="16.1796875" style="57" bestFit="1" customWidth="1"/>
    <col min="7" max="7" width="17.1796875" style="57" bestFit="1" customWidth="1"/>
    <col min="8" max="8" width="19.453125" style="57" bestFit="1" customWidth="1"/>
    <col min="9" max="16384" width="11.453125" style="2"/>
  </cols>
  <sheetData>
    <row r="1" spans="1:8" x14ac:dyDescent="0.35">
      <c r="A1" s="1" t="s">
        <v>10</v>
      </c>
    </row>
    <row r="2" spans="1:8" ht="18.5" x14ac:dyDescent="0.45">
      <c r="B2" s="14" t="s">
        <v>63</v>
      </c>
    </row>
    <row r="3" spans="1:8" x14ac:dyDescent="0.35">
      <c r="B3" s="2" t="str">
        <f>índice!B4</f>
        <v>Información al: 30-08-2020</v>
      </c>
    </row>
    <row r="4" spans="1:8" x14ac:dyDescent="0.35">
      <c r="B4" s="39"/>
    </row>
    <row r="5" spans="1:8" x14ac:dyDescent="0.35">
      <c r="B5" s="10" t="s">
        <v>64</v>
      </c>
    </row>
    <row r="7" spans="1:8" x14ac:dyDescent="0.35">
      <c r="B7" s="58"/>
      <c r="C7" s="79" t="s">
        <v>65</v>
      </c>
      <c r="D7" s="79"/>
      <c r="E7" s="79"/>
      <c r="F7" s="79"/>
      <c r="G7" s="79"/>
      <c r="H7" s="79"/>
    </row>
    <row r="8" spans="1:8" ht="15" customHeight="1" x14ac:dyDescent="0.35">
      <c r="B8" s="17"/>
      <c r="C8" s="78" t="s">
        <v>66</v>
      </c>
      <c r="D8" s="78"/>
      <c r="E8" s="78"/>
      <c r="F8" s="78" t="s">
        <v>67</v>
      </c>
      <c r="G8" s="78"/>
      <c r="H8" s="78"/>
    </row>
    <row r="9" spans="1:8" x14ac:dyDescent="0.35">
      <c r="B9" s="17"/>
      <c r="C9" s="59" t="s">
        <v>68</v>
      </c>
      <c r="D9" s="59" t="s">
        <v>69</v>
      </c>
      <c r="E9" s="59" t="s">
        <v>70</v>
      </c>
      <c r="F9" s="59" t="s">
        <v>71</v>
      </c>
      <c r="G9" s="59" t="s">
        <v>72</v>
      </c>
      <c r="H9" s="59" t="s">
        <v>73</v>
      </c>
    </row>
    <row r="10" spans="1:8" x14ac:dyDescent="0.35">
      <c r="A10" s="3">
        <v>1</v>
      </c>
      <c r="B10" s="2" t="s">
        <v>22</v>
      </c>
      <c r="C10" s="49">
        <v>70.640838623046875</v>
      </c>
      <c r="D10" s="49">
        <v>176.60211181640625</v>
      </c>
      <c r="E10" s="49">
        <v>522.33868408203125</v>
      </c>
      <c r="F10" s="60">
        <v>42.13</v>
      </c>
      <c r="G10" s="60">
        <v>7.07</v>
      </c>
      <c r="H10" s="60">
        <v>42.13</v>
      </c>
    </row>
    <row r="11" spans="1:8" x14ac:dyDescent="0.35">
      <c r="A11" s="3">
        <v>2</v>
      </c>
      <c r="B11" s="2" t="s">
        <v>23</v>
      </c>
      <c r="C11" s="49">
        <v>2472.907958984375</v>
      </c>
      <c r="D11" s="49">
        <v>3482.31201171875</v>
      </c>
      <c r="E11" s="49">
        <v>5223.38671875</v>
      </c>
      <c r="F11" s="60">
        <v>48</v>
      </c>
      <c r="G11" s="60">
        <v>7.13</v>
      </c>
      <c r="H11" s="60">
        <v>48</v>
      </c>
    </row>
    <row r="12" spans="1:8" x14ac:dyDescent="0.35">
      <c r="A12" s="3">
        <v>3</v>
      </c>
      <c r="B12" s="2" t="s">
        <v>24</v>
      </c>
      <c r="C12" s="49">
        <v>6964.515625</v>
      </c>
      <c r="D12" s="49">
        <v>10446.7734375</v>
      </c>
      <c r="E12" s="49">
        <v>17411.2890625</v>
      </c>
      <c r="F12" s="60">
        <v>48</v>
      </c>
      <c r="G12" s="60">
        <v>7.13</v>
      </c>
      <c r="H12" s="60">
        <v>48</v>
      </c>
    </row>
    <row r="13" spans="1:8" x14ac:dyDescent="0.35">
      <c r="A13" s="3">
        <v>4</v>
      </c>
      <c r="B13" s="23" t="s">
        <v>25</v>
      </c>
      <c r="C13" s="52">
        <v>17411.2890625</v>
      </c>
      <c r="D13" s="52">
        <v>29599.19140625</v>
      </c>
      <c r="E13" s="52">
        <v>52233.8671875</v>
      </c>
      <c r="F13" s="61">
        <v>47.77</v>
      </c>
      <c r="G13" s="61">
        <v>7.13</v>
      </c>
      <c r="H13" s="61">
        <v>47.77</v>
      </c>
    </row>
    <row r="15" spans="1:8" x14ac:dyDescent="0.35">
      <c r="B15" s="10" t="s">
        <v>74</v>
      </c>
    </row>
    <row r="17" spans="2:8" x14ac:dyDescent="0.35">
      <c r="B17" s="58"/>
      <c r="C17" s="79" t="s">
        <v>65</v>
      </c>
      <c r="D17" s="79"/>
      <c r="E17" s="79"/>
      <c r="F17" s="79"/>
      <c r="G17" s="79"/>
      <c r="H17" s="79"/>
    </row>
    <row r="18" spans="2:8" x14ac:dyDescent="0.35">
      <c r="B18" s="17"/>
      <c r="C18" s="78" t="s">
        <v>66</v>
      </c>
      <c r="D18" s="78"/>
      <c r="E18" s="78"/>
      <c r="F18" s="78" t="s">
        <v>67</v>
      </c>
      <c r="G18" s="78"/>
      <c r="H18" s="78"/>
    </row>
    <row r="19" spans="2:8" x14ac:dyDescent="0.35">
      <c r="B19" s="17"/>
      <c r="C19" s="59" t="s">
        <v>68</v>
      </c>
      <c r="D19" s="59" t="s">
        <v>69</v>
      </c>
      <c r="E19" s="59" t="s">
        <v>70</v>
      </c>
      <c r="F19" s="59" t="s">
        <v>71</v>
      </c>
      <c r="G19" s="59" t="s">
        <v>72</v>
      </c>
      <c r="H19" s="59" t="s">
        <v>73</v>
      </c>
    </row>
    <row r="20" spans="2:8" x14ac:dyDescent="0.35">
      <c r="B20" s="19" t="s">
        <v>27</v>
      </c>
      <c r="C20" s="49">
        <v>105.66552734375</v>
      </c>
      <c r="D20" s="49">
        <v>283.853515625</v>
      </c>
      <c r="E20" s="49">
        <v>870.6708984375</v>
      </c>
      <c r="F20" s="60">
        <v>42.47</v>
      </c>
      <c r="G20" s="60">
        <v>7</v>
      </c>
      <c r="H20" s="60">
        <v>42.47</v>
      </c>
    </row>
    <row r="21" spans="2:8" x14ac:dyDescent="0.35">
      <c r="B21" s="19" t="s">
        <v>28</v>
      </c>
      <c r="C21" s="49">
        <v>174.16708374023438</v>
      </c>
      <c r="D21" s="49">
        <v>522.33868408203125</v>
      </c>
      <c r="E21" s="49">
        <v>1671.545654296875</v>
      </c>
      <c r="F21" s="60">
        <v>47.57</v>
      </c>
      <c r="G21" s="60">
        <v>7.13</v>
      </c>
      <c r="H21" s="60">
        <v>47.57</v>
      </c>
    </row>
    <row r="22" spans="2:8" x14ac:dyDescent="0.35">
      <c r="B22" s="19" t="s">
        <v>29</v>
      </c>
      <c r="C22" s="49">
        <v>95.560226440429688</v>
      </c>
      <c r="D22" s="49">
        <v>176.60211181640625</v>
      </c>
      <c r="E22" s="49">
        <v>529.80633544921875</v>
      </c>
      <c r="F22" s="60">
        <v>42</v>
      </c>
      <c r="G22" s="60">
        <v>6.9</v>
      </c>
      <c r="H22" s="60">
        <v>42</v>
      </c>
    </row>
    <row r="23" spans="2:8" x14ac:dyDescent="0.35">
      <c r="B23" s="19" t="s">
        <v>30</v>
      </c>
      <c r="C23" s="49">
        <v>139.46443176269531</v>
      </c>
      <c r="D23" s="49">
        <v>522.33868408203125</v>
      </c>
      <c r="E23" s="49">
        <v>1741.12890625</v>
      </c>
      <c r="F23" s="60">
        <v>47.53</v>
      </c>
      <c r="G23" s="60">
        <v>6.93</v>
      </c>
      <c r="H23" s="60">
        <v>47.53</v>
      </c>
    </row>
    <row r="24" spans="2:8" x14ac:dyDescent="0.35">
      <c r="B24" s="19" t="s">
        <v>116</v>
      </c>
      <c r="C24" s="49">
        <v>209.00511169433594</v>
      </c>
      <c r="D24" s="49">
        <v>686.00482177734375</v>
      </c>
      <c r="E24" s="49">
        <v>2089.354736328125</v>
      </c>
      <c r="F24" s="60">
        <v>47.300000000000004</v>
      </c>
      <c r="G24" s="60">
        <v>7.13</v>
      </c>
      <c r="H24" s="60">
        <v>47.300000000000004</v>
      </c>
    </row>
    <row r="25" spans="2:8" x14ac:dyDescent="0.35">
      <c r="B25" s="19" t="s">
        <v>31</v>
      </c>
      <c r="C25" s="49">
        <v>139.29031372070313</v>
      </c>
      <c r="D25" s="49">
        <v>353.20419311523438</v>
      </c>
      <c r="E25" s="49">
        <v>1065.22265625</v>
      </c>
      <c r="F25" s="60">
        <v>47.57</v>
      </c>
      <c r="G25" s="60">
        <v>7.1000000000000005</v>
      </c>
      <c r="H25" s="60">
        <v>47.57</v>
      </c>
    </row>
    <row r="26" spans="2:8" x14ac:dyDescent="0.35">
      <c r="B26" s="19" t="s">
        <v>117</v>
      </c>
      <c r="C26" s="49">
        <v>105.96128082275391</v>
      </c>
      <c r="D26" s="49">
        <v>353.20419311523438</v>
      </c>
      <c r="E26" s="49">
        <v>1044.8341064453125</v>
      </c>
      <c r="F26" s="60">
        <v>45.25</v>
      </c>
      <c r="G26" s="60">
        <v>7.17</v>
      </c>
      <c r="H26" s="60">
        <v>45.25</v>
      </c>
    </row>
    <row r="27" spans="2:8" x14ac:dyDescent="0.35">
      <c r="B27" s="19" t="s">
        <v>118</v>
      </c>
      <c r="C27" s="49">
        <v>176.60211181640625</v>
      </c>
      <c r="D27" s="49">
        <v>529.80633544921875</v>
      </c>
      <c r="E27" s="49">
        <v>1810.7740478515625</v>
      </c>
      <c r="F27" s="60">
        <v>47.57</v>
      </c>
      <c r="G27" s="60">
        <v>7.1000000000000005</v>
      </c>
      <c r="H27" s="60">
        <v>47.57</v>
      </c>
    </row>
    <row r="28" spans="2:8" x14ac:dyDescent="0.35">
      <c r="B28" s="19" t="s">
        <v>32</v>
      </c>
      <c r="C28" s="49">
        <v>247.29449462890625</v>
      </c>
      <c r="D28" s="49">
        <v>595.520263671875</v>
      </c>
      <c r="E28" s="49">
        <v>1596.232177734375</v>
      </c>
      <c r="F28" s="60">
        <v>47.97</v>
      </c>
      <c r="G28" s="60">
        <v>7.13</v>
      </c>
      <c r="H28" s="60">
        <v>47.97</v>
      </c>
    </row>
    <row r="29" spans="2:8" x14ac:dyDescent="0.35">
      <c r="B29" s="19" t="s">
        <v>33</v>
      </c>
      <c r="C29" s="49">
        <v>220.57780456542969</v>
      </c>
      <c r="D29" s="49">
        <v>734.4091796875</v>
      </c>
      <c r="E29" s="49">
        <v>2925.0966796875</v>
      </c>
      <c r="F29" s="60">
        <v>47.77</v>
      </c>
      <c r="G29" s="60">
        <v>7.13</v>
      </c>
      <c r="H29" s="60">
        <v>47.77</v>
      </c>
    </row>
    <row r="30" spans="2:8" x14ac:dyDescent="0.35">
      <c r="B30" s="19" t="s">
        <v>34</v>
      </c>
      <c r="C30" s="49">
        <v>247.29449462890625</v>
      </c>
      <c r="D30" s="49">
        <v>713.7508544921875</v>
      </c>
      <c r="E30" s="49">
        <v>2089.408935546875</v>
      </c>
      <c r="F30" s="60">
        <v>47.870000000000005</v>
      </c>
      <c r="G30" s="60">
        <v>7.13</v>
      </c>
      <c r="H30" s="60">
        <v>47.870000000000005</v>
      </c>
    </row>
    <row r="31" spans="2:8" x14ac:dyDescent="0.35">
      <c r="B31" s="19" t="s">
        <v>35</v>
      </c>
      <c r="C31" s="49">
        <v>215.48211669921875</v>
      </c>
      <c r="D31" s="49">
        <v>696.5057373046875</v>
      </c>
      <c r="E31" s="49">
        <v>2090.06396484375</v>
      </c>
      <c r="F31" s="60">
        <v>47.6</v>
      </c>
      <c r="G31" s="60">
        <v>7.13</v>
      </c>
      <c r="H31" s="60">
        <v>47.6</v>
      </c>
    </row>
    <row r="32" spans="2:8" x14ac:dyDescent="0.35">
      <c r="B32" s="19" t="s">
        <v>36</v>
      </c>
      <c r="C32" s="49">
        <v>83.841690063476563</v>
      </c>
      <c r="D32" s="49">
        <v>254.918701171875</v>
      </c>
      <c r="E32" s="49">
        <v>1514.81689453125</v>
      </c>
      <c r="F32" s="60">
        <v>42.78</v>
      </c>
      <c r="G32" s="60">
        <v>7</v>
      </c>
      <c r="H32" s="60">
        <v>42.78</v>
      </c>
    </row>
    <row r="33" spans="1:8" x14ac:dyDescent="0.35">
      <c r="B33" s="19" t="s">
        <v>37</v>
      </c>
      <c r="C33" s="49">
        <v>184.92474365234375</v>
      </c>
      <c r="D33" s="49">
        <v>606.15704345703125</v>
      </c>
      <c r="E33" s="49">
        <v>1894.4024658203125</v>
      </c>
      <c r="F33" s="60">
        <v>47.77</v>
      </c>
      <c r="G33" s="60">
        <v>7.13</v>
      </c>
      <c r="H33" s="60">
        <v>47.77</v>
      </c>
    </row>
    <row r="34" spans="1:8" x14ac:dyDescent="0.35">
      <c r="B34" s="23" t="s">
        <v>38</v>
      </c>
      <c r="C34" s="52">
        <v>106.66427612304688</v>
      </c>
      <c r="D34" s="52">
        <v>348.22579956054688</v>
      </c>
      <c r="E34" s="52">
        <v>1218.790283203125</v>
      </c>
      <c r="F34" s="61">
        <v>42.7</v>
      </c>
      <c r="G34" s="61">
        <v>7.1000000000000005</v>
      </c>
      <c r="H34" s="61">
        <v>42.7</v>
      </c>
    </row>
    <row r="35" spans="1:8" x14ac:dyDescent="0.35">
      <c r="B35" s="2" t="s">
        <v>75</v>
      </c>
    </row>
    <row r="37" spans="1:8" x14ac:dyDescent="0.35">
      <c r="B37" s="10" t="s">
        <v>76</v>
      </c>
    </row>
    <row r="39" spans="1:8" x14ac:dyDescent="0.35">
      <c r="B39" s="58"/>
      <c r="C39" s="79" t="s">
        <v>65</v>
      </c>
      <c r="D39" s="79"/>
      <c r="E39" s="79"/>
      <c r="F39" s="79"/>
      <c r="G39" s="79"/>
      <c r="H39" s="79"/>
    </row>
    <row r="40" spans="1:8" x14ac:dyDescent="0.35">
      <c r="B40" s="17"/>
      <c r="C40" s="78" t="s">
        <v>66</v>
      </c>
      <c r="D40" s="78"/>
      <c r="E40" s="78"/>
      <c r="F40" s="78" t="s">
        <v>67</v>
      </c>
      <c r="G40" s="78"/>
      <c r="H40" s="78"/>
    </row>
    <row r="41" spans="1:8" x14ac:dyDescent="0.35">
      <c r="B41" s="17"/>
      <c r="C41" s="59" t="s">
        <v>68</v>
      </c>
      <c r="D41" s="59" t="s">
        <v>69</v>
      </c>
      <c r="E41" s="59" t="s">
        <v>70</v>
      </c>
      <c r="F41" s="59" t="s">
        <v>71</v>
      </c>
      <c r="G41" s="59" t="s">
        <v>72</v>
      </c>
      <c r="H41" s="59" t="s">
        <v>73</v>
      </c>
    </row>
    <row r="42" spans="1:8" x14ac:dyDescent="0.35">
      <c r="A42" s="62">
        <v>15</v>
      </c>
      <c r="B42" s="19" t="s">
        <v>42</v>
      </c>
      <c r="C42" s="49">
        <v>70.640838623046875</v>
      </c>
      <c r="D42" s="49">
        <v>172.62043762207031</v>
      </c>
      <c r="E42" s="49">
        <v>353.3887939453125</v>
      </c>
      <c r="F42" s="60">
        <v>41.6</v>
      </c>
      <c r="G42" s="60">
        <v>6.97</v>
      </c>
      <c r="H42" s="60">
        <v>41.6</v>
      </c>
    </row>
    <row r="43" spans="1:8" x14ac:dyDescent="0.35">
      <c r="A43" s="62">
        <v>1</v>
      </c>
      <c r="B43" s="19" t="s">
        <v>43</v>
      </c>
      <c r="C43" s="49">
        <v>81.500801086425781</v>
      </c>
      <c r="D43" s="49">
        <v>211.26060485839844</v>
      </c>
      <c r="E43" s="49">
        <v>805.65521240234375</v>
      </c>
      <c r="F43" s="60">
        <v>41.77</v>
      </c>
      <c r="G43" s="60">
        <v>6.87</v>
      </c>
      <c r="H43" s="60">
        <v>41.77</v>
      </c>
    </row>
    <row r="44" spans="1:8" x14ac:dyDescent="0.35">
      <c r="A44" s="62">
        <v>2</v>
      </c>
      <c r="B44" s="19" t="s">
        <v>44</v>
      </c>
      <c r="C44" s="49">
        <v>70.420204162597656</v>
      </c>
      <c r="D44" s="49">
        <v>189.81442260742188</v>
      </c>
      <c r="E44" s="49">
        <v>696.5057373046875</v>
      </c>
      <c r="F44" s="60">
        <v>41.67</v>
      </c>
      <c r="G44" s="60">
        <v>7.07</v>
      </c>
      <c r="H44" s="60">
        <v>41.67</v>
      </c>
    </row>
    <row r="45" spans="1:8" x14ac:dyDescent="0.35">
      <c r="A45" s="62">
        <v>3</v>
      </c>
      <c r="B45" s="19" t="s">
        <v>45</v>
      </c>
      <c r="C45" s="49">
        <v>70.640838623046875</v>
      </c>
      <c r="D45" s="49">
        <v>169.11410522460938</v>
      </c>
      <c r="E45" s="49">
        <v>403.2802734375</v>
      </c>
      <c r="F45" s="60">
        <v>41.77</v>
      </c>
      <c r="G45" s="60">
        <v>6.97</v>
      </c>
      <c r="H45" s="60">
        <v>41.77</v>
      </c>
    </row>
    <row r="46" spans="1:8" x14ac:dyDescent="0.35">
      <c r="A46" s="62">
        <v>4</v>
      </c>
      <c r="B46" s="19" t="s">
        <v>46</v>
      </c>
      <c r="C46" s="49">
        <v>70.420204162597656</v>
      </c>
      <c r="D46" s="49">
        <v>173.41644287109375</v>
      </c>
      <c r="E46" s="49">
        <v>522.33868408203125</v>
      </c>
      <c r="F46" s="60">
        <v>42</v>
      </c>
      <c r="G46" s="60">
        <v>6.97</v>
      </c>
      <c r="H46" s="60">
        <v>42</v>
      </c>
    </row>
    <row r="47" spans="1:8" x14ac:dyDescent="0.35">
      <c r="A47" s="62">
        <v>5</v>
      </c>
      <c r="B47" s="19" t="s">
        <v>47</v>
      </c>
      <c r="C47" s="49">
        <v>76.506217956542969</v>
      </c>
      <c r="D47" s="49">
        <v>208.93547058105469</v>
      </c>
      <c r="E47" s="49">
        <v>684.14178466796875</v>
      </c>
      <c r="F47" s="60">
        <v>42.6</v>
      </c>
      <c r="G47" s="60">
        <v>7.07</v>
      </c>
      <c r="H47" s="60">
        <v>42.6</v>
      </c>
    </row>
    <row r="48" spans="1:8" x14ac:dyDescent="0.35">
      <c r="A48" s="62">
        <v>13</v>
      </c>
      <c r="B48" s="19" t="s">
        <v>49</v>
      </c>
      <c r="C48" s="49">
        <v>104.52191925048828</v>
      </c>
      <c r="D48" s="49">
        <v>333.40878295898438</v>
      </c>
      <c r="E48" s="49">
        <v>1246.7025146484375</v>
      </c>
      <c r="F48" s="60">
        <v>46.1</v>
      </c>
      <c r="G48" s="60">
        <v>7.07</v>
      </c>
      <c r="H48" s="60">
        <v>46.1</v>
      </c>
    </row>
    <row r="49" spans="1:8" x14ac:dyDescent="0.35">
      <c r="A49" s="62">
        <v>6</v>
      </c>
      <c r="B49" s="19" t="s">
        <v>50</v>
      </c>
      <c r="C49" s="49">
        <v>96.301109313964844</v>
      </c>
      <c r="D49" s="49">
        <v>243.758056640625</v>
      </c>
      <c r="E49" s="49">
        <v>696.45159912109375</v>
      </c>
      <c r="F49" s="60">
        <v>42.63</v>
      </c>
      <c r="G49" s="60">
        <v>7.1000000000000005</v>
      </c>
      <c r="H49" s="60">
        <v>42.63</v>
      </c>
    </row>
    <row r="50" spans="1:8" x14ac:dyDescent="0.35">
      <c r="A50" s="62">
        <v>7</v>
      </c>
      <c r="B50" s="19" t="s">
        <v>51</v>
      </c>
      <c r="C50" s="49">
        <v>105.10335540771484</v>
      </c>
      <c r="D50" s="49">
        <v>265.74456787109375</v>
      </c>
      <c r="E50" s="49">
        <v>696.5560302734375</v>
      </c>
      <c r="F50" s="60">
        <v>42.5</v>
      </c>
      <c r="G50" s="60">
        <v>7.13</v>
      </c>
      <c r="H50" s="60">
        <v>42.5</v>
      </c>
    </row>
    <row r="51" spans="1:8" x14ac:dyDescent="0.35">
      <c r="A51" s="62">
        <v>16</v>
      </c>
      <c r="B51" s="19" t="s">
        <v>52</v>
      </c>
      <c r="C51" s="49">
        <v>70.455406188964844</v>
      </c>
      <c r="D51" s="49">
        <v>176.61976623535156</v>
      </c>
      <c r="E51" s="49">
        <v>522.39093017578125</v>
      </c>
      <c r="F51" s="60">
        <v>42.230000000000004</v>
      </c>
      <c r="G51" s="60">
        <v>7.03</v>
      </c>
      <c r="H51" s="60">
        <v>42.230000000000004</v>
      </c>
    </row>
    <row r="52" spans="1:8" x14ac:dyDescent="0.35">
      <c r="A52" s="62">
        <v>8</v>
      </c>
      <c r="B52" s="19" t="s">
        <v>53</v>
      </c>
      <c r="C52" s="49">
        <v>70.508232116699219</v>
      </c>
      <c r="D52" s="49">
        <v>186.56245422363281</v>
      </c>
      <c r="E52" s="49">
        <v>599.0025634765625</v>
      </c>
      <c r="F52" s="60">
        <v>42.230000000000004</v>
      </c>
      <c r="G52" s="60">
        <v>7.07</v>
      </c>
      <c r="H52" s="60">
        <v>42.230000000000004</v>
      </c>
    </row>
    <row r="53" spans="1:8" x14ac:dyDescent="0.35">
      <c r="A53" s="62">
        <v>9</v>
      </c>
      <c r="B53" s="19" t="s">
        <v>54</v>
      </c>
      <c r="C53" s="49">
        <v>70.420204162597656</v>
      </c>
      <c r="D53" s="49">
        <v>174.11289978027344</v>
      </c>
      <c r="E53" s="49">
        <v>522.33868408203125</v>
      </c>
      <c r="F53" s="60">
        <v>42.07</v>
      </c>
      <c r="G53" s="60">
        <v>7.1000000000000005</v>
      </c>
      <c r="H53" s="60">
        <v>42.07</v>
      </c>
    </row>
    <row r="54" spans="1:8" x14ac:dyDescent="0.35">
      <c r="A54" s="62">
        <v>14</v>
      </c>
      <c r="B54" s="19" t="s">
        <v>55</v>
      </c>
      <c r="C54" s="49">
        <v>70.420204162597656</v>
      </c>
      <c r="D54" s="49">
        <v>173.49705505371094</v>
      </c>
      <c r="E54" s="49">
        <v>522.33868408203125</v>
      </c>
      <c r="F54" s="60">
        <v>42.13</v>
      </c>
      <c r="G54" s="60">
        <v>7.03</v>
      </c>
      <c r="H54" s="60">
        <v>42.13</v>
      </c>
    </row>
    <row r="55" spans="1:8" x14ac:dyDescent="0.35">
      <c r="A55" s="62">
        <v>10</v>
      </c>
      <c r="B55" s="19" t="s">
        <v>56</v>
      </c>
      <c r="C55" s="49">
        <v>74.6788330078125</v>
      </c>
      <c r="D55" s="49">
        <v>209.12699890136719</v>
      </c>
      <c r="E55" s="49">
        <v>696.45159912109375</v>
      </c>
      <c r="F55" s="60">
        <v>42.300000000000004</v>
      </c>
      <c r="G55" s="60">
        <v>7</v>
      </c>
      <c r="H55" s="60">
        <v>42.300000000000004</v>
      </c>
    </row>
    <row r="56" spans="1:8" x14ac:dyDescent="0.35">
      <c r="A56" s="62">
        <v>11</v>
      </c>
      <c r="B56" s="19" t="s">
        <v>57</v>
      </c>
      <c r="C56" s="49">
        <v>69.714805603027344</v>
      </c>
      <c r="D56" s="49">
        <v>139.394775390625</v>
      </c>
      <c r="E56" s="49">
        <v>404.23016357421875</v>
      </c>
      <c r="F56" s="60">
        <v>41.67</v>
      </c>
      <c r="G56" s="60">
        <v>7</v>
      </c>
      <c r="H56" s="60">
        <v>41.67</v>
      </c>
    </row>
    <row r="57" spans="1:8" x14ac:dyDescent="0.35">
      <c r="A57" s="62">
        <v>12</v>
      </c>
      <c r="B57" s="48" t="s">
        <v>58</v>
      </c>
      <c r="C57" s="52">
        <v>73.272209167480469</v>
      </c>
      <c r="D57" s="52">
        <v>187.2237548828125</v>
      </c>
      <c r="E57" s="52">
        <v>696.45159912109375</v>
      </c>
      <c r="F57" s="61">
        <v>42.6</v>
      </c>
      <c r="G57" s="61">
        <v>7.13</v>
      </c>
      <c r="H57" s="61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1F775674-AFE5-47FF-A410-6C3199F7B195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14A95-037C-440C-AB1B-CDF4D39489E0}">
  <dimension ref="A1:T4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2" x14ac:dyDescent="0.35">
      <c r="A1" s="1" t="s">
        <v>10</v>
      </c>
    </row>
    <row r="2" spans="1:2" ht="18.5" x14ac:dyDescent="0.45">
      <c r="B2" s="14" t="s">
        <v>77</v>
      </c>
    </row>
    <row r="3" spans="1:2" x14ac:dyDescent="0.35">
      <c r="B3" s="2" t="str">
        <f>índice!B4</f>
        <v>Información al: 30-08-2020</v>
      </c>
    </row>
    <row r="45" spans="3:20" s="63" customFormat="1" x14ac:dyDescent="0.35"/>
    <row r="46" spans="3:20" s="63" customFormat="1" x14ac:dyDescent="0.35">
      <c r="C46" s="64" t="s">
        <v>98</v>
      </c>
      <c r="D46" s="64" t="s">
        <v>99</v>
      </c>
      <c r="E46" s="64" t="s">
        <v>100</v>
      </c>
      <c r="F46" s="64" t="s">
        <v>101</v>
      </c>
      <c r="G46" s="64" t="s">
        <v>102</v>
      </c>
      <c r="H46" s="64" t="s">
        <v>103</v>
      </c>
      <c r="I46" s="64" t="s">
        <v>104</v>
      </c>
      <c r="J46" s="64" t="s">
        <v>105</v>
      </c>
      <c r="K46" s="64" t="s">
        <v>106</v>
      </c>
      <c r="L46" s="64" t="s">
        <v>107</v>
      </c>
      <c r="M46" s="64" t="s">
        <v>108</v>
      </c>
      <c r="N46" s="64" t="s">
        <v>109</v>
      </c>
      <c r="O46" s="64" t="s">
        <v>110</v>
      </c>
      <c r="P46" s="64" t="s">
        <v>111</v>
      </c>
      <c r="Q46" s="64" t="s">
        <v>112</v>
      </c>
      <c r="R46" s="64" t="s">
        <v>113</v>
      </c>
      <c r="S46" s="64" t="s">
        <v>114</v>
      </c>
      <c r="T46" s="64" t="s">
        <v>115</v>
      </c>
    </row>
    <row r="47" spans="3:20" s="63" customFormat="1" x14ac:dyDescent="0.35"/>
  </sheetData>
  <hyperlinks>
    <hyperlink ref="A1" location="indice!A1" display="Indice" xr:uid="{D8877E0D-C1E7-43F7-A7D4-2CA8318A6A91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5E6F-29DD-4026-9C62-6E92532B5822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14" t="s">
        <v>78</v>
      </c>
    </row>
    <row r="3" spans="1:23" x14ac:dyDescent="0.35">
      <c r="B3" s="2" t="str">
        <f>índice!B4</f>
        <v>Información al: 30-08-2020</v>
      </c>
    </row>
    <row r="4" spans="1:23" s="10" customFormat="1" x14ac:dyDescent="0.35">
      <c r="A4" s="3"/>
    </row>
    <row r="5" spans="1:23" s="10" customFormat="1" x14ac:dyDescent="0.35">
      <c r="A5" s="8"/>
      <c r="B5" s="10" t="s">
        <v>79</v>
      </c>
      <c r="J5" s="10" t="s">
        <v>80</v>
      </c>
      <c r="W5" s="10" t="s">
        <v>81</v>
      </c>
    </row>
    <row r="6" spans="1:23" s="10" customFormat="1" x14ac:dyDescent="0.35">
      <c r="A6" s="3"/>
    </row>
    <row r="7" spans="1:23" s="10" customFormat="1" x14ac:dyDescent="0.35">
      <c r="A7" s="3"/>
    </row>
    <row r="35" spans="2:23" x14ac:dyDescent="0.35">
      <c r="B35" s="12"/>
      <c r="C35" s="12" t="s">
        <v>82</v>
      </c>
      <c r="D35" s="12" t="s">
        <v>83</v>
      </c>
      <c r="E35" s="12" t="s">
        <v>84</v>
      </c>
      <c r="F35" s="12"/>
    </row>
    <row r="36" spans="2:23" x14ac:dyDescent="0.35">
      <c r="B36" s="12"/>
      <c r="C36" s="12"/>
      <c r="D36" s="12"/>
      <c r="E36" s="12"/>
      <c r="F36" s="12"/>
    </row>
    <row r="37" spans="2:23" x14ac:dyDescent="0.35">
      <c r="B37" s="12"/>
      <c r="C37" s="12"/>
      <c r="D37" s="12"/>
      <c r="E37" s="12"/>
      <c r="F37" s="12"/>
    </row>
    <row r="42" spans="2:23" x14ac:dyDescent="0.35">
      <c r="J42" s="2" t="s">
        <v>85</v>
      </c>
      <c r="W42" s="2" t="s">
        <v>86</v>
      </c>
    </row>
  </sheetData>
  <hyperlinks>
    <hyperlink ref="A1" location="indice!A1" display="Indice" xr:uid="{D16A3CBC-4888-4D8F-83F8-D5406086C2DB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Representante del Personal y AFUSBIF en Bienestar</cp:lastModifiedBy>
  <dcterms:created xsi:type="dcterms:W3CDTF">2020-09-02T15:22:16Z</dcterms:created>
  <dcterms:modified xsi:type="dcterms:W3CDTF">2020-09-03T21:06:48Z</dcterms:modified>
</cp:coreProperties>
</file>