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"/>
    </mc:Choice>
  </mc:AlternateContent>
  <xr:revisionPtr revIDLastSave="0" documentId="8_{2D332A7D-6AA6-4B6A-AD51-9DBC436D47F5}" xr6:coauthVersionLast="45" xr6:coauthVersionMax="45" xr10:uidLastSave="{00000000-0000-0000-0000-000000000000}"/>
  <bookViews>
    <workbookView xWindow="-110" yWindow="-110" windowWidth="19420" windowHeight="10420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1" i="4" l="1"/>
  <c r="B84" i="4"/>
  <c r="B70" i="3"/>
  <c r="B51" i="6" l="1"/>
  <c r="B49" i="6"/>
  <c r="C20" i="3" l="1"/>
  <c r="D20" i="3"/>
  <c r="D21" i="3" s="1"/>
  <c r="E20" i="3"/>
  <c r="F20" i="3"/>
  <c r="F21" i="3" s="1"/>
  <c r="G20" i="3"/>
  <c r="H20" i="3"/>
  <c r="H21" i="3" s="1"/>
  <c r="I20" i="3"/>
  <c r="J20" i="3"/>
  <c r="J21" i="3" s="1"/>
  <c r="K20" i="3"/>
  <c r="L20" i="3"/>
  <c r="L21" i="3" s="1"/>
  <c r="M20" i="3"/>
  <c r="N20" i="3"/>
  <c r="N21" i="3" s="1"/>
  <c r="D50" i="4" l="1"/>
  <c r="E50" i="4" l="1"/>
  <c r="E51" i="4" s="1"/>
  <c r="F50" i="4"/>
  <c r="G50" i="4"/>
  <c r="G51" i="4" s="1"/>
  <c r="H50" i="4"/>
  <c r="I50" i="4"/>
  <c r="I51" i="4" s="1"/>
  <c r="J50" i="4"/>
  <c r="K50" i="4"/>
  <c r="K51" i="4" s="1"/>
  <c r="L50" i="4"/>
  <c r="M50" i="4"/>
  <c r="M51" i="4" s="1"/>
  <c r="N50" i="4"/>
  <c r="O50" i="4"/>
  <c r="O51" i="4" s="1"/>
  <c r="P50" i="4"/>
  <c r="Q50" i="4"/>
  <c r="Q51" i="4" s="1"/>
  <c r="R50" i="4"/>
  <c r="S50" i="4"/>
  <c r="S51" i="4" s="1"/>
  <c r="T50" i="4"/>
  <c r="U50" i="4"/>
  <c r="U51" i="4" s="1"/>
  <c r="V50" i="4"/>
  <c r="W50" i="4"/>
  <c r="W51" i="4" s="1"/>
  <c r="X50" i="4"/>
  <c r="Y50" i="4"/>
  <c r="Y51" i="4" s="1"/>
  <c r="C36" i="3" l="1"/>
  <c r="D36" i="3"/>
  <c r="D37" i="3" s="1"/>
  <c r="X36" i="3"/>
  <c r="X37" i="3" s="1"/>
  <c r="W36" i="3"/>
  <c r="V36" i="3"/>
  <c r="V37" i="3" s="1"/>
  <c r="U36" i="3"/>
  <c r="T36" i="3"/>
  <c r="T37" i="3" s="1"/>
  <c r="S36" i="3"/>
  <c r="R36" i="3"/>
  <c r="R37" i="3" s="1"/>
  <c r="Q36" i="3"/>
  <c r="P36" i="3"/>
  <c r="P37" i="3" s="1"/>
  <c r="O36" i="3"/>
  <c r="N36" i="3"/>
  <c r="N37" i="3" s="1"/>
  <c r="M36" i="3"/>
  <c r="L36" i="3"/>
  <c r="L37" i="3" s="1"/>
  <c r="K36" i="3"/>
  <c r="J36" i="3"/>
  <c r="J37" i="3" s="1"/>
  <c r="I36" i="3"/>
  <c r="H36" i="3"/>
  <c r="H37" i="3" s="1"/>
  <c r="G36" i="3"/>
  <c r="F36" i="3"/>
  <c r="F37" i="3" s="1"/>
  <c r="E36" i="3"/>
  <c r="X20" i="3" l="1"/>
  <c r="X21" i="3" s="1"/>
  <c r="W20" i="3"/>
  <c r="V20" i="3"/>
  <c r="V21" i="3" s="1"/>
  <c r="U20" i="3"/>
  <c r="T20" i="3"/>
  <c r="T21" i="3" s="1"/>
  <c r="S20" i="3"/>
  <c r="R20" i="3"/>
  <c r="R21" i="3" s="1"/>
  <c r="Q20" i="3"/>
  <c r="P20" i="3"/>
  <c r="P21" i="3" s="1"/>
  <c r="O20" i="3"/>
</calcChain>
</file>

<file path=xl/sharedStrings.xml><?xml version="1.0" encoding="utf-8"?>
<sst xmlns="http://schemas.openxmlformats.org/spreadsheetml/2006/main" count="292" uniqueCount="95">
  <si>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</si>
  <si>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</si>
  <si>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</si>
  <si>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</si>
  <si>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</si>
  <si>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</si>
  <si>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</si>
  <si>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</si>
  <si>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</si>
  <si>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</si>
  <si>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</si>
  <si>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</si>
  <si>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</si>
  <si>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</si>
  <si>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</si>
  <si>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</si>
  <si>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</si>
  <si>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</si>
  <si>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</si>
  <si>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</si>
  <si>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</si>
  <si>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</si>
  <si>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</si>
  <si>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</si>
  <si>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</si>
  <si>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</si>
  <si>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</si>
  <si>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</si>
  <si>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</si>
  <si>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</si>
  <si>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</si>
  <si>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</si>
  <si>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</si>
  <si>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</si>
  <si>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</si>
  <si>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</si>
  <si>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</si>
  <si>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</si>
  <si>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</si>
  <si>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</si>
  <si>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</si>
  <si>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</si>
  <si>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</si>
  <si>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</si>
  <si>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</si>
  <si>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</si>
  <si>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</si>
  <si>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</si>
  <si>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</si>
  <si>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</si>
  <si>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</si>
  <si>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</si>
  <si>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</si>
  <si>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</si>
  <si>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</si>
  <si>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</si>
  <si>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BALANCE DE ACTIVIDADES ASOCIADO AL PROGRAMA DE GARANTIAS FOGAPE COVID 19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</si>
  <si>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</si>
  <si>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</si>
  <si>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</si>
  <si>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</si>
  <si>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</si>
  <si>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</si>
  <si>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</si>
  <si>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 xml:space="preserve"> </t>
  </si>
  <si>
    <t>DERECHOS DE GARANTIA ASOCIADOS AL PROGRAMA FOGAPE COVID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</si>
  <si>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</si>
  <si>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</si>
  <si>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</si>
  <si>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</si>
  <si>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</si>
  <si>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</si>
  <si>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</si>
  <si>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</si>
  <si>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</si>
  <si>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</si>
  <si>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</si>
  <si>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</si>
  <si>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</si>
  <si>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</si>
  <si>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</si>
  <si>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</si>
  <si>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</si>
  <si>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</si>
  <si>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</si>
  <si>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</si>
  <si>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</si>
  <si>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</si>
  <si>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5) Segun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</si>
  <si>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DERECHOS DE GARANTIA ASOCIADOS AL PROGRAMA FOGAPE COVID (14/08/2020)</t>
  </si>
  <si>
    <t>SOLICITUDES Y CURSES DE CREDITO ASOCIADOS AL PROGRAMA FOGAPE COVID (14/08/2020)</t>
  </si>
  <si>
    <t>Actualización: 18/08/2020</t>
  </si>
  <si>
    <t>Fuente: Fogape (14/08/2020)</t>
  </si>
  <si>
    <t>SOLICITUDES Y CURSES DE CREDITO ASOCIADOS AL PROGRAMA FOGAPE COVID (14/08/2020) (*)</t>
  </si>
  <si>
    <t>Datos acumulados al 14/08/2020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</si>
</sst>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13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1" fontId="0" fillId="2" borderId="0" xfId="0" applyNumberFormat="1" applyFill="1"/>
    <xf numFmtId="1" fontId="0" fillId="2" borderId="2" xfId="0" applyNumberForma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1" fontId="0" fillId="2" borderId="0" xfId="0" applyNumberFormat="1" applyFill="1" applyBorder="1"/>
    <xf numFmtId="1" fontId="0" fillId="2" borderId="15" xfId="0" applyNumberFormat="1" applyFill="1" applyBorder="1"/>
    <xf numFmtId="1" fontId="0" fillId="2" borderId="16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1" fontId="0" fillId="2" borderId="11" xfId="0" applyNumberFormat="1" applyFill="1" applyBorder="1"/>
    <xf numFmtId="1" fontId="0" fillId="2" borderId="18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1" fontId="9" fillId="2" borderId="0" xfId="0" applyNumberFormat="1" applyFont="1" applyFill="1" applyBorder="1"/>
    <xf numFmtId="3" fontId="9" fillId="2" borderId="3" xfId="0" applyNumberFormat="1" applyFont="1" applyFill="1" applyBorder="1"/>
    <xf numFmtId="1" fontId="9" fillId="2" borderId="15" xfId="0" applyNumberFormat="1" applyFont="1" applyFill="1" applyBorder="1"/>
    <xf numFmtId="3" fontId="9" fillId="2" borderId="17" xfId="0" applyNumberFormat="1" applyFont="1" applyFill="1" applyBorder="1"/>
    <xf numFmtId="1" fontId="9" fillId="2" borderId="11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6" fillId="2" borderId="0" xfId="0" applyFont="1" applyFill="1"/>
    <xf numFmtId="0" fontId="14" fillId="2" borderId="0" xfId="0" applyFont="1" applyFill="1"/>
    <xf numFmtId="0" fontId="15" fillId="0" borderId="0" xfId="3"/>
    <xf numFmtId="0" fontId="16" fillId="0" borderId="0" xfId="0" applyFont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0" fontId="0" fillId="4" borderId="0" xfId="0" applyFill="1"/>
    <xf numFmtId="166" fontId="17" fillId="3" borderId="20" xfId="4" applyNumberFormat="1" applyFont="1" applyFill="1" applyBorder="1" applyAlignment="1">
      <alignment horizontal="left" vertical="top" wrapText="1"/>
    </xf>
    <xf numFmtId="166" fontId="17" fillId="3" borderId="20" xfId="4" applyNumberFormat="1" applyFont="1" applyFill="1" applyBorder="1" applyAlignment="1">
      <alignment horizontal="center" vertical="top" wrapText="1"/>
    </xf>
    <xf numFmtId="166" fontId="17" fillId="3" borderId="20" xfId="4" applyNumberFormat="1" applyFont="1" applyFill="1" applyBorder="1" applyAlignment="1">
      <alignment horizontal="right" vertical="top" wrapText="1"/>
    </xf>
    <xf numFmtId="166" fontId="0" fillId="2" borderId="20" xfId="4" applyNumberFormat="1" applyFont="1" applyFill="1" applyBorder="1"/>
    <xf numFmtId="166" fontId="18" fillId="2" borderId="20" xfId="4" applyNumberFormat="1" applyFont="1" applyFill="1" applyBorder="1"/>
    <xf numFmtId="166" fontId="0" fillId="2" borderId="0" xfId="4" applyNumberFormat="1" applyFont="1" applyFill="1"/>
    <xf numFmtId="0" fontId="19" fillId="0" borderId="0" xfId="0" applyFont="1"/>
    <xf numFmtId="0" fontId="8" fillId="0" borderId="0" xfId="0" applyFont="1"/>
    <xf numFmtId="9" fontId="8" fillId="2" borderId="20" xfId="2" applyFont="1" applyFill="1" applyBorder="1"/>
    <xf numFmtId="9" fontId="8" fillId="0" borderId="20" xfId="2" applyFont="1" applyBorder="1"/>
    <xf numFmtId="9" fontId="7" fillId="2" borderId="20" xfId="2" applyFont="1" applyFill="1" applyBorder="1"/>
    <xf numFmtId="166" fontId="8" fillId="0" borderId="20" xfId="4" applyNumberFormat="1" applyFont="1" applyBorder="1"/>
    <xf numFmtId="166" fontId="20" fillId="2" borderId="20" xfId="4" applyNumberFormat="1" applyFont="1" applyFill="1" applyBorder="1"/>
    <xf numFmtId="9" fontId="20" fillId="2" borderId="20" xfId="2" applyFont="1" applyFill="1" applyBorder="1"/>
    <xf numFmtId="166" fontId="8" fillId="2" borderId="20" xfId="4" applyNumberFormat="1" applyFont="1" applyFill="1" applyBorder="1"/>
    <xf numFmtId="1" fontId="9" fillId="2" borderId="0" xfId="0" applyNumberFormat="1" applyFont="1" applyFill="1"/>
    <xf numFmtId="164" fontId="9" fillId="2" borderId="0" xfId="1" applyFont="1" applyFill="1"/>
    <xf numFmtId="0" fontId="4" fillId="2" borderId="0" xfId="0" applyFont="1" applyFill="1" applyAlignment="1">
      <alignment horizontal="left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520065</xdr:colOff>
      <xdr:row>42</xdr:row>
      <xdr:rowOff>85725</xdr:rowOff>
    </xdr:from>
    <xdr:ext cx="6576060" cy="95346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234315" y="8743950"/>
          <a:ext cx="6576060" cy="9534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14/08/2020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B2:M24"/>
  <sheetViews>
    <sheetView showGridLines="0" tabSelected="1" topLeftCell="A16" workbookViewId="0">
      <selection activeCell="B25" sqref="B25"/>
    </sheetView>
  </sheetViews>
  <sheetFormatPr baseColWidth="10" defaultRowHeight="14.5" x14ac:dyDescent="0.35"/>
  <cols>
    <col min="1" max="1" width="3.453125" customWidth="1"/>
    <col min="2" max="2" width="13.453125" customWidth="1"/>
    <col min="3" max="3" width="54.54296875" bestFit="1" customWidth="1"/>
  </cols>
  <sheetData>
    <row r="2" spans="2:13" ht="15.5" x14ac:dyDescent="0.35">
      <c r="B2" s="55" t="s">
        <v>56</v>
      </c>
    </row>
    <row r="5" spans="2:13" x14ac:dyDescent="0.35">
      <c r="B5" s="56" t="s">
        <v>89</v>
      </c>
      <c r="C5" s="57"/>
      <c r="D5" s="57"/>
    </row>
    <row r="7" spans="2:13" x14ac:dyDescent="0.35">
      <c r="B7" s="58" t="s">
        <v>57</v>
      </c>
      <c r="C7" s="6" t="s">
        <v>58</v>
      </c>
    </row>
    <row r="8" spans="2:13" x14ac:dyDescent="0.35">
      <c r="B8" s="58" t="s">
        <v>59</v>
      </c>
      <c r="C8" s="6" t="s">
        <v>60</v>
      </c>
    </row>
    <row r="11" spans="2:13" x14ac:dyDescent="0.35">
      <c r="B11" s="59" t="s">
        <v>90</v>
      </c>
      <c r="C11" s="60"/>
      <c r="D11" s="60"/>
    </row>
    <row r="12" spans="2:13" x14ac:dyDescent="0.35">
      <c r="B12" s="58" t="s">
        <v>51</v>
      </c>
      <c r="C12" s="81" t="s">
        <v>61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</row>
    <row r="13" spans="2:13" x14ac:dyDescent="0.35">
      <c r="B13" s="58" t="s">
        <v>3</v>
      </c>
      <c r="C13" s="81" t="s">
        <v>62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</row>
    <row r="14" spans="2:13" x14ac:dyDescent="0.35">
      <c r="B14" s="58" t="s">
        <v>5</v>
      </c>
      <c r="C14" s="61" t="s">
        <v>63</v>
      </c>
    </row>
    <row r="18" spans="2:3" x14ac:dyDescent="0.35">
      <c r="C18" t="s">
        <v>64</v>
      </c>
    </row>
    <row r="24" spans="2:3" x14ac:dyDescent="0.35">
      <c r="B24" s="6" t="s">
        <v>91</v>
      </c>
    </row>
  </sheetData>
  <mergeCells count="2">
    <mergeCell ref="C12:M12"/>
    <mergeCell ref="C13:M13"/>
  </mergeCells>
  <hyperlinks>
    <hyperlink ref="B7" location="'Derechos de Garantía'!B7" display="Tabla 1" xr:uid="{D90E6927-C52C-46B2-94B5-958C546B7DF5}"/>
    <hyperlink ref="B8" location="'Derechos de Garantía'!B28" display="Tabla 2" xr:uid="{23A31FFF-28FD-4ED7-8658-43C6A9290596}"/>
    <hyperlink ref="B12" location="'Solicitudes y Curses'!A1" display="Tabla 3" xr:uid="{03214C8A-F7DB-49B7-BB09-6C8A04F77C47}"/>
    <hyperlink ref="B13" location="'Solicitudes y Curses'!B23" display="Tabla 4" xr:uid="{96D109D5-46BD-4315-A5F2-51F5A005DD0E}"/>
    <hyperlink ref="B14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sheetPr>
    <tabColor theme="9"/>
  </sheetPr>
  <dimension ref="B2:L51"/>
  <sheetViews>
    <sheetView showGridLines="0" topLeftCell="A28" zoomScale="85" zoomScaleNormal="85" workbookViewId="0">
      <selection activeCell="C54" sqref="C54"/>
    </sheetView>
  </sheetViews>
  <sheetFormatPr baseColWidth="10" defaultRowHeight="14.5" x14ac:dyDescent="0.35"/>
  <cols>
    <col min="1" max="1" width="3.54296875" customWidth="1"/>
    <col min="2" max="2" width="42.453125" bestFit="1" customWidth="1"/>
    <col min="3" max="3" width="14.453125" bestFit="1" customWidth="1"/>
    <col min="4" max="4" width="24.453125" customWidth="1"/>
    <col min="6" max="6" width="5.453125" customWidth="1"/>
  </cols>
  <sheetData>
    <row r="2" spans="2:5" x14ac:dyDescent="0.35">
      <c r="B2" s="61" t="s">
        <v>65</v>
      </c>
    </row>
    <row r="4" spans="2:5" x14ac:dyDescent="0.35">
      <c r="B4" s="61" t="s">
        <v>66</v>
      </c>
    </row>
    <row r="5" spans="2:5" x14ac:dyDescent="0.35">
      <c r="B5" s="62" t="s">
        <v>58</v>
      </c>
      <c r="C5" s="63"/>
      <c r="D5" s="63"/>
      <c r="E5" s="63"/>
    </row>
    <row r="6" spans="2:5" x14ac:dyDescent="0.35">
      <c r="B6" s="63" t="s">
        <v>67</v>
      </c>
      <c r="C6" s="63"/>
      <c r="D6" s="63"/>
      <c r="E6" s="63"/>
    </row>
    <row r="8" spans="2:5" ht="31" x14ac:dyDescent="0.35">
      <c r="B8" s="64" t="s">
        <v>2</v>
      </c>
      <c r="C8" s="65" t="s">
        <v>68</v>
      </c>
      <c r="D8" s="66" t="s">
        <v>69</v>
      </c>
      <c r="E8" s="65" t="s">
        <v>70</v>
      </c>
    </row>
    <row r="9" spans="2:5" x14ac:dyDescent="0.35">
      <c r="B9" s="67" t="s">
        <v>71</v>
      </c>
      <c r="C9" s="78">
        <v>46000000</v>
      </c>
      <c r="D9" s="78">
        <v>44208007.193999998</v>
      </c>
      <c r="E9" s="72">
        <v>0.96104363465217391</v>
      </c>
    </row>
    <row r="10" spans="2:5" x14ac:dyDescent="0.35">
      <c r="B10" s="67" t="s">
        <v>72</v>
      </c>
      <c r="C10" s="78">
        <v>1670721.50134</v>
      </c>
      <c r="D10" s="78">
        <v>1045533.6259999999</v>
      </c>
      <c r="E10" s="72">
        <v>0.62579767194079394</v>
      </c>
    </row>
    <row r="11" spans="2:5" x14ac:dyDescent="0.35">
      <c r="B11" s="67" t="s">
        <v>73</v>
      </c>
      <c r="C11" s="78">
        <v>36600000</v>
      </c>
      <c r="D11" s="78">
        <v>34770028.904100001</v>
      </c>
      <c r="E11" s="72">
        <v>0.95000078972950819</v>
      </c>
    </row>
    <row r="12" spans="2:5" x14ac:dyDescent="0.35">
      <c r="B12" s="67" t="s">
        <v>74</v>
      </c>
      <c r="C12" s="78">
        <v>15873000</v>
      </c>
      <c r="D12" s="78">
        <v>14836648.6677</v>
      </c>
      <c r="E12" s="72">
        <v>0.93470980077490073</v>
      </c>
    </row>
    <row r="13" spans="2:5" x14ac:dyDescent="0.35">
      <c r="B13" s="67" t="s">
        <v>75</v>
      </c>
      <c r="C13" s="78">
        <v>48800000</v>
      </c>
      <c r="D13" s="78">
        <v>47267595.292299993</v>
      </c>
      <c r="E13" s="72">
        <v>0.96859826418647532</v>
      </c>
    </row>
    <row r="14" spans="2:5" x14ac:dyDescent="0.35">
      <c r="B14" s="67" t="s">
        <v>76</v>
      </c>
      <c r="C14" s="78">
        <v>20476100.035999998</v>
      </c>
      <c r="D14" s="78">
        <v>18622403.633299999</v>
      </c>
      <c r="E14" s="72">
        <v>0.90947024094232165</v>
      </c>
    </row>
    <row r="15" spans="2:5" x14ac:dyDescent="0.35">
      <c r="B15" s="67" t="s">
        <v>77</v>
      </c>
      <c r="C15" s="78">
        <v>1478000</v>
      </c>
      <c r="D15" s="78">
        <v>1182438.0320000001</v>
      </c>
      <c r="E15" s="72">
        <v>0.80002573207036543</v>
      </c>
    </row>
    <row r="16" spans="2:5" x14ac:dyDescent="0.35">
      <c r="B16" s="67" t="s">
        <v>78</v>
      </c>
      <c r="C16" s="78">
        <v>50822500.100000001</v>
      </c>
      <c r="D16" s="78">
        <v>48201420.783899993</v>
      </c>
      <c r="E16" s="72">
        <v>0.94842679303570887</v>
      </c>
    </row>
    <row r="17" spans="2:12" x14ac:dyDescent="0.35">
      <c r="B17" s="67" t="s">
        <v>79</v>
      </c>
      <c r="C17" s="78">
        <v>1646000</v>
      </c>
      <c r="D17" s="78">
        <v>1198246.3487</v>
      </c>
      <c r="E17" s="72">
        <v>0.72797469544349935</v>
      </c>
    </row>
    <row r="18" spans="2:12" x14ac:dyDescent="0.35">
      <c r="B18" s="67" t="s">
        <v>80</v>
      </c>
      <c r="C18" s="78">
        <v>716933.33600000001</v>
      </c>
      <c r="D18" s="78">
        <v>528557.42520000006</v>
      </c>
      <c r="E18" s="72">
        <v>0.73724766119677276</v>
      </c>
    </row>
    <row r="19" spans="2:12" x14ac:dyDescent="0.35">
      <c r="B19" s="67" t="s">
        <v>0</v>
      </c>
      <c r="C19" s="78">
        <v>63537.360000000008</v>
      </c>
      <c r="D19" s="78">
        <v>44992.817100000007</v>
      </c>
      <c r="E19" s="72">
        <v>0.70813167402611632</v>
      </c>
    </row>
    <row r="20" spans="2:12" ht="15.5" x14ac:dyDescent="0.35">
      <c r="B20" s="68" t="s">
        <v>4</v>
      </c>
      <c r="C20" s="76">
        <v>224146792.33333999</v>
      </c>
      <c r="D20" s="76">
        <v>211905872.72429997</v>
      </c>
      <c r="E20" s="77">
        <v>0.94538882541385671</v>
      </c>
    </row>
    <row r="21" spans="2:12" x14ac:dyDescent="0.35">
      <c r="L21" t="s">
        <v>64</v>
      </c>
    </row>
    <row r="22" spans="2:12" x14ac:dyDescent="0.35">
      <c r="B22" s="69" t="s">
        <v>92</v>
      </c>
    </row>
    <row r="23" spans="2:12" x14ac:dyDescent="0.35">
      <c r="B23" s="69"/>
    </row>
    <row r="24" spans="2:12" x14ac:dyDescent="0.35">
      <c r="B24" s="61" t="s">
        <v>81</v>
      </c>
    </row>
    <row r="25" spans="2:12" x14ac:dyDescent="0.35">
      <c r="B25" s="62" t="s">
        <v>60</v>
      </c>
      <c r="C25" s="63"/>
      <c r="D25" s="63"/>
      <c r="E25" s="63"/>
    </row>
    <row r="26" spans="2:12" x14ac:dyDescent="0.35">
      <c r="B26" s="63" t="s">
        <v>67</v>
      </c>
      <c r="C26" s="63"/>
      <c r="D26" s="63"/>
      <c r="E26" s="63"/>
    </row>
    <row r="28" spans="2:12" ht="31" x14ac:dyDescent="0.35">
      <c r="B28" s="64" t="s">
        <v>82</v>
      </c>
      <c r="C28" s="65" t="s">
        <v>68</v>
      </c>
      <c r="D28" s="66" t="s">
        <v>69</v>
      </c>
      <c r="E28" s="66" t="s">
        <v>70</v>
      </c>
    </row>
    <row r="29" spans="2:12" x14ac:dyDescent="0.35">
      <c r="B29" s="67" t="s">
        <v>83</v>
      </c>
      <c r="C29" s="75">
        <v>73230798.060499996</v>
      </c>
      <c r="D29" s="75">
        <v>70928230.694700003</v>
      </c>
      <c r="E29" s="73">
        <v>0.96855739078662351</v>
      </c>
    </row>
    <row r="30" spans="2:12" x14ac:dyDescent="0.35">
      <c r="B30" s="67" t="s">
        <v>1</v>
      </c>
      <c r="C30" s="75">
        <v>60924239.299500003</v>
      </c>
      <c r="D30" s="75">
        <v>58596734.113100007</v>
      </c>
      <c r="E30" s="73">
        <v>0.96179672962417939</v>
      </c>
      <c r="G30" s="70"/>
    </row>
    <row r="31" spans="2:12" x14ac:dyDescent="0.35">
      <c r="B31" s="67" t="s">
        <v>84</v>
      </c>
      <c r="C31" s="75">
        <v>69875000</v>
      </c>
      <c r="D31" s="75">
        <v>67023397.350899994</v>
      </c>
      <c r="E31" s="73">
        <v>0.95918994419892656</v>
      </c>
      <c r="G31" s="70"/>
    </row>
    <row r="32" spans="2:12" x14ac:dyDescent="0.35">
      <c r="B32" s="67" t="s">
        <v>85</v>
      </c>
      <c r="C32" s="75">
        <v>20116754.973340001</v>
      </c>
      <c r="D32" s="75">
        <v>15357510.5656</v>
      </c>
      <c r="E32" s="73">
        <v>0.76341888072667519</v>
      </c>
      <c r="G32" s="70"/>
    </row>
    <row r="33" spans="2:5" ht="15.5" x14ac:dyDescent="0.35">
      <c r="B33" s="68" t="s">
        <v>4</v>
      </c>
      <c r="C33" s="76">
        <v>224146792.33334002</v>
      </c>
      <c r="D33" s="76">
        <v>211905872.72430003</v>
      </c>
      <c r="E33" s="77">
        <v>0.94538882541385694</v>
      </c>
    </row>
    <row r="35" spans="2:5" x14ac:dyDescent="0.35">
      <c r="B35" s="63" t="s">
        <v>86</v>
      </c>
      <c r="C35" s="63"/>
      <c r="D35" s="63"/>
      <c r="E35" s="63"/>
    </row>
    <row r="37" spans="2:5" ht="31" x14ac:dyDescent="0.35">
      <c r="B37" s="64" t="s">
        <v>82</v>
      </c>
      <c r="C37" s="65" t="s">
        <v>68</v>
      </c>
      <c r="D37" s="66" t="s">
        <v>69</v>
      </c>
      <c r="E37" s="66" t="s">
        <v>70</v>
      </c>
    </row>
    <row r="38" spans="2:5" x14ac:dyDescent="0.35">
      <c r="B38" s="67" t="s">
        <v>83</v>
      </c>
      <c r="C38" s="72">
        <v>0.32670910566319761</v>
      </c>
      <c r="D38" s="72">
        <v>0.3347157385627586</v>
      </c>
      <c r="E38" s="73">
        <v>0.96855739078662351</v>
      </c>
    </row>
    <row r="39" spans="2:5" x14ac:dyDescent="0.35">
      <c r="B39" s="67" t="s">
        <v>1</v>
      </c>
      <c r="C39" s="72">
        <v>0.27180509105344003</v>
      </c>
      <c r="D39" s="72">
        <v>0.27652246424211774</v>
      </c>
      <c r="E39" s="73">
        <v>0.96179672962417939</v>
      </c>
    </row>
    <row r="40" spans="2:5" x14ac:dyDescent="0.35">
      <c r="B40" s="67" t="s">
        <v>84</v>
      </c>
      <c r="C40" s="72">
        <v>0.3117376754429988</v>
      </c>
      <c r="D40" s="72">
        <v>0.3162885317392819</v>
      </c>
      <c r="E40" s="73">
        <v>0.95918994419892656</v>
      </c>
    </row>
    <row r="41" spans="2:5" x14ac:dyDescent="0.35">
      <c r="B41" s="67" t="s">
        <v>85</v>
      </c>
      <c r="C41" s="72">
        <v>8.9748127840363456E-2</v>
      </c>
      <c r="D41" s="72">
        <v>7.2473265455841693E-2</v>
      </c>
      <c r="E41" s="73">
        <v>0.76341888072667519</v>
      </c>
    </row>
    <row r="42" spans="2:5" ht="15.5" x14ac:dyDescent="0.35">
      <c r="B42" s="68" t="s">
        <v>87</v>
      </c>
      <c r="C42" s="74">
        <v>1</v>
      </c>
      <c r="D42" s="74">
        <v>1</v>
      </c>
      <c r="E42" s="77">
        <v>0.94538882541385694</v>
      </c>
    </row>
    <row r="49" spans="2:2" x14ac:dyDescent="0.35">
      <c r="B49" s="69" t="str">
        <f>+B22</f>
        <v>Fuente: Fogape (14/08/2020)</v>
      </c>
    </row>
    <row r="50" spans="2:2" x14ac:dyDescent="0.35">
      <c r="B50" s="71"/>
    </row>
    <row r="51" spans="2:2" x14ac:dyDescent="0.35">
      <c r="B51" s="6" t="str">
        <f>+Indice!B24</f>
        <v>Actualización: 18/08/2020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1:X70"/>
  <sheetViews>
    <sheetView topLeftCell="B1" zoomScale="80" zoomScaleNormal="80" workbookViewId="0">
      <selection activeCell="R43" sqref="R43"/>
    </sheetView>
  </sheetViews>
  <sheetFormatPr baseColWidth="10" defaultColWidth="11.453125" defaultRowHeight="14.5" x14ac:dyDescent="0.35"/>
  <cols>
    <col min="1" max="1" width="11.453125" style="6"/>
    <col min="2" max="2" width="28.7265625" style="6" customWidth="1"/>
    <col min="3" max="3" width="11.453125" style="6"/>
    <col min="4" max="4" width="18.54296875" style="6" bestFit="1" customWidth="1"/>
    <col min="5" max="5" width="8.81640625" style="6" bestFit="1" customWidth="1"/>
    <col min="6" max="6" width="16.7265625" style="6" bestFit="1" customWidth="1"/>
    <col min="7" max="7" width="8.81640625" style="6" bestFit="1" customWidth="1"/>
    <col min="8" max="8" width="18.54296875" style="6" bestFit="1" customWidth="1"/>
    <col min="9" max="9" width="8.81640625" style="6" bestFit="1" customWidth="1"/>
    <col min="10" max="10" width="18.54296875" style="6" bestFit="1" customWidth="1"/>
    <col min="11" max="11" width="8.81640625" style="6" bestFit="1" customWidth="1"/>
    <col min="12" max="12" width="15.7265625" style="6" bestFit="1" customWidth="1"/>
    <col min="13" max="13" width="9.1796875" style="15" bestFit="1" customWidth="1"/>
    <col min="14" max="14" width="19.26953125" style="15" bestFit="1" customWidth="1"/>
    <col min="15" max="15" width="9.54296875" style="6" bestFit="1" customWidth="1"/>
    <col min="16" max="16" width="18.54296875" style="6" bestFit="1" customWidth="1"/>
    <col min="17" max="17" width="8.81640625" style="6" bestFit="1" customWidth="1"/>
    <col min="18" max="18" width="16.7265625" style="6" bestFit="1" customWidth="1"/>
    <col min="19" max="19" width="8.81640625" style="6" bestFit="1" customWidth="1"/>
    <col min="20" max="20" width="16.7265625" style="6" bestFit="1" customWidth="1"/>
    <col min="21" max="21" width="8.81640625" style="6" bestFit="1" customWidth="1"/>
    <col min="22" max="22" width="16.7265625" style="6" bestFit="1" customWidth="1"/>
    <col min="23" max="23" width="9.1796875" style="15" bestFit="1" customWidth="1"/>
    <col min="24" max="24" width="19.26953125" style="15" bestFit="1" customWidth="1"/>
    <col min="25" max="16384" width="11.453125" style="6"/>
  </cols>
  <sheetData>
    <row r="1" spans="2:24" x14ac:dyDescent="0.35">
      <c r="B1" s="7" t="s">
        <v>93</v>
      </c>
    </row>
    <row r="2" spans="2:24" x14ac:dyDescent="0.35">
      <c r="B2" s="7"/>
    </row>
    <row r="3" spans="2:24" x14ac:dyDescent="0.35">
      <c r="B3" s="7" t="s">
        <v>51</v>
      </c>
    </row>
    <row r="4" spans="2:24" x14ac:dyDescent="0.35">
      <c r="B4" s="81" t="s">
        <v>47</v>
      </c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2:24" x14ac:dyDescent="0.35">
      <c r="B5" s="92" t="s">
        <v>2</v>
      </c>
      <c r="C5" s="94" t="s">
        <v>6</v>
      </c>
      <c r="D5" s="94"/>
      <c r="E5" s="96" t="s">
        <v>7</v>
      </c>
      <c r="F5" s="102"/>
      <c r="G5" s="94" t="s">
        <v>8</v>
      </c>
      <c r="H5" s="94"/>
      <c r="I5" s="87" t="s">
        <v>9</v>
      </c>
      <c r="J5" s="85"/>
      <c r="K5" s="85"/>
      <c r="L5" s="85"/>
      <c r="M5" s="85"/>
      <c r="N5" s="86"/>
      <c r="O5" s="85" t="s">
        <v>10</v>
      </c>
      <c r="P5" s="86"/>
      <c r="Q5" s="87" t="s">
        <v>11</v>
      </c>
      <c r="R5" s="85"/>
      <c r="S5" s="85"/>
      <c r="T5" s="85"/>
      <c r="U5" s="85"/>
      <c r="V5" s="85"/>
      <c r="W5" s="85"/>
      <c r="X5" s="86"/>
    </row>
    <row r="6" spans="2:24" x14ac:dyDescent="0.35">
      <c r="B6" s="92"/>
      <c r="C6" s="95"/>
      <c r="D6" s="95"/>
      <c r="E6" s="96"/>
      <c r="F6" s="102"/>
      <c r="G6" s="95"/>
      <c r="H6" s="95"/>
      <c r="I6" s="82" t="s">
        <v>12</v>
      </c>
      <c r="J6" s="84"/>
      <c r="K6" s="84" t="s">
        <v>13</v>
      </c>
      <c r="L6" s="84"/>
      <c r="M6" s="88" t="s">
        <v>4</v>
      </c>
      <c r="N6" s="89"/>
      <c r="O6" s="84" t="s">
        <v>14</v>
      </c>
      <c r="P6" s="83"/>
      <c r="Q6" s="82" t="s">
        <v>15</v>
      </c>
      <c r="R6" s="84"/>
      <c r="S6" s="84" t="s">
        <v>16</v>
      </c>
      <c r="T6" s="84"/>
      <c r="U6" s="84" t="s">
        <v>17</v>
      </c>
      <c r="V6" s="84"/>
      <c r="W6" s="88" t="s">
        <v>4</v>
      </c>
      <c r="X6" s="89"/>
    </row>
    <row r="7" spans="2:24" x14ac:dyDescent="0.35">
      <c r="B7" s="92"/>
      <c r="C7" s="95"/>
      <c r="D7" s="95"/>
      <c r="E7" s="98"/>
      <c r="F7" s="99"/>
      <c r="G7" s="95"/>
      <c r="H7" s="95"/>
      <c r="I7" s="82"/>
      <c r="J7" s="84"/>
      <c r="K7" s="84"/>
      <c r="L7" s="84"/>
      <c r="M7" s="90"/>
      <c r="N7" s="91"/>
      <c r="O7" s="84"/>
      <c r="P7" s="83"/>
      <c r="Q7" s="82"/>
      <c r="R7" s="84"/>
      <c r="S7" s="84"/>
      <c r="T7" s="84"/>
      <c r="U7" s="84"/>
      <c r="V7" s="84"/>
      <c r="W7" s="90"/>
      <c r="X7" s="91"/>
    </row>
    <row r="8" spans="2:24" x14ac:dyDescent="0.35">
      <c r="B8" s="93"/>
      <c r="C8" s="18" t="s">
        <v>18</v>
      </c>
      <c r="D8" s="18" t="s">
        <v>19</v>
      </c>
      <c r="E8" s="19" t="s">
        <v>18</v>
      </c>
      <c r="F8" s="20" t="s">
        <v>19</v>
      </c>
      <c r="G8" s="18" t="s">
        <v>18</v>
      </c>
      <c r="H8" s="18" t="s">
        <v>19</v>
      </c>
      <c r="I8" s="19" t="s">
        <v>18</v>
      </c>
      <c r="J8" s="18" t="s">
        <v>19</v>
      </c>
      <c r="K8" s="18" t="s">
        <v>18</v>
      </c>
      <c r="L8" s="18" t="s">
        <v>19</v>
      </c>
      <c r="M8" s="21" t="s">
        <v>18</v>
      </c>
      <c r="N8" s="22" t="s">
        <v>19</v>
      </c>
      <c r="O8" s="18" t="s">
        <v>18</v>
      </c>
      <c r="P8" s="20" t="s">
        <v>19</v>
      </c>
      <c r="Q8" s="19" t="s">
        <v>18</v>
      </c>
      <c r="R8" s="18" t="s">
        <v>19</v>
      </c>
      <c r="S8" s="18" t="s">
        <v>18</v>
      </c>
      <c r="T8" s="18" t="s">
        <v>19</v>
      </c>
      <c r="U8" s="18" t="s">
        <v>18</v>
      </c>
      <c r="V8" s="18" t="s">
        <v>19</v>
      </c>
      <c r="W8" s="21" t="s">
        <v>18</v>
      </c>
      <c r="X8" s="22" t="s">
        <v>19</v>
      </c>
    </row>
    <row r="9" spans="2:24" x14ac:dyDescent="0.35">
      <c r="B9" s="1" t="s">
        <v>20</v>
      </c>
      <c r="C9" s="2">
        <v>36736</v>
      </c>
      <c r="D9" s="2">
        <v>73314330.20873417</v>
      </c>
      <c r="E9" s="3">
        <v>172</v>
      </c>
      <c r="F9" s="4">
        <v>173627.08900760647</v>
      </c>
      <c r="G9" s="2">
        <v>422</v>
      </c>
      <c r="H9" s="2">
        <v>3767384.1604355052</v>
      </c>
      <c r="I9" s="3">
        <v>1862</v>
      </c>
      <c r="J9" s="28">
        <v>5880602.5942890197</v>
      </c>
      <c r="K9" s="28">
        <v>0</v>
      </c>
      <c r="L9" s="28">
        <v>0</v>
      </c>
      <c r="M9" s="29">
        <v>1862</v>
      </c>
      <c r="N9" s="5">
        <v>5880602.5942890197</v>
      </c>
      <c r="O9" s="28">
        <v>33057</v>
      </c>
      <c r="P9" s="4">
        <v>56958192.351553693</v>
      </c>
      <c r="Q9" s="3">
        <v>17</v>
      </c>
      <c r="R9" s="28">
        <v>242571.36108943255</v>
      </c>
      <c r="S9" s="28">
        <v>192</v>
      </c>
      <c r="T9" s="28">
        <v>855657.82959859027</v>
      </c>
      <c r="U9" s="28">
        <v>1014</v>
      </c>
      <c r="V9" s="28">
        <v>5436294.8227603314</v>
      </c>
      <c r="W9" s="29">
        <v>1223</v>
      </c>
      <c r="X9" s="5">
        <v>6534524.0134483539</v>
      </c>
    </row>
    <row r="10" spans="2:24" x14ac:dyDescent="0.35">
      <c r="B10" s="1" t="s">
        <v>21</v>
      </c>
      <c r="C10" s="2">
        <v>377</v>
      </c>
      <c r="D10" s="2">
        <v>2337914.6224165522</v>
      </c>
      <c r="E10" s="3">
        <v>1</v>
      </c>
      <c r="F10" s="4">
        <v>348.87294849623549</v>
      </c>
      <c r="G10" s="2">
        <v>55</v>
      </c>
      <c r="H10" s="2">
        <v>287575.97144544689</v>
      </c>
      <c r="I10" s="3">
        <v>12</v>
      </c>
      <c r="J10" s="28">
        <v>38271.362450037035</v>
      </c>
      <c r="K10" s="28">
        <v>0</v>
      </c>
      <c r="L10" s="28">
        <v>0</v>
      </c>
      <c r="M10" s="29">
        <v>12</v>
      </c>
      <c r="N10" s="5">
        <v>38271.362450037035</v>
      </c>
      <c r="O10" s="28">
        <v>230</v>
      </c>
      <c r="P10" s="4">
        <v>1422925.5403954752</v>
      </c>
      <c r="Q10" s="3">
        <v>27</v>
      </c>
      <c r="R10" s="28">
        <v>287855.06980424392</v>
      </c>
      <c r="S10" s="28">
        <v>8</v>
      </c>
      <c r="T10" s="28">
        <v>45527.919778758733</v>
      </c>
      <c r="U10" s="28">
        <v>44</v>
      </c>
      <c r="V10" s="28">
        <v>255409.885594094</v>
      </c>
      <c r="W10" s="29">
        <v>79</v>
      </c>
      <c r="X10" s="5">
        <v>588792.87517709658</v>
      </c>
    </row>
    <row r="11" spans="2:24" x14ac:dyDescent="0.35">
      <c r="B11" s="6" t="s">
        <v>22</v>
      </c>
      <c r="C11" s="2">
        <v>217666</v>
      </c>
      <c r="D11" s="2">
        <v>123691623.89570373</v>
      </c>
      <c r="E11" s="3">
        <v>0</v>
      </c>
      <c r="F11" s="4">
        <v>0</v>
      </c>
      <c r="G11" s="2">
        <v>37216</v>
      </c>
      <c r="H11" s="2">
        <v>32707784.78261552</v>
      </c>
      <c r="I11" s="3">
        <v>19997</v>
      </c>
      <c r="J11" s="28">
        <v>13910120.921038538</v>
      </c>
      <c r="K11" s="28">
        <v>4857</v>
      </c>
      <c r="L11" s="28">
        <v>4889987.2476820014</v>
      </c>
      <c r="M11" s="29">
        <v>24854</v>
      </c>
      <c r="N11" s="5">
        <v>18800108.16872054</v>
      </c>
      <c r="O11" s="28">
        <v>117469</v>
      </c>
      <c r="P11" s="4">
        <v>45237025.804980725</v>
      </c>
      <c r="Q11" s="3">
        <v>0</v>
      </c>
      <c r="R11" s="28">
        <v>0</v>
      </c>
      <c r="S11" s="28">
        <v>27137</v>
      </c>
      <c r="T11" s="28">
        <v>15486676.174210405</v>
      </c>
      <c r="U11" s="28">
        <v>10990</v>
      </c>
      <c r="V11" s="28">
        <v>11460028.965176549</v>
      </c>
      <c r="W11" s="29">
        <v>38127</v>
      </c>
      <c r="X11" s="5">
        <v>26946705.139386952</v>
      </c>
    </row>
    <row r="12" spans="2:24" x14ac:dyDescent="0.35">
      <c r="B12" s="1" t="s">
        <v>23</v>
      </c>
      <c r="C12" s="2">
        <v>10543</v>
      </c>
      <c r="D12" s="2">
        <v>35510349.003252551</v>
      </c>
      <c r="E12" s="3">
        <v>1380</v>
      </c>
      <c r="F12" s="4">
        <v>6301895.3539542835</v>
      </c>
      <c r="G12" s="2">
        <v>69</v>
      </c>
      <c r="H12" s="2">
        <v>68188.434687320871</v>
      </c>
      <c r="I12" s="3">
        <v>116</v>
      </c>
      <c r="J12" s="28">
        <v>220781.23014694877</v>
      </c>
      <c r="K12" s="28">
        <v>15</v>
      </c>
      <c r="L12" s="28">
        <v>62695.926385016879</v>
      </c>
      <c r="M12" s="29">
        <v>131</v>
      </c>
      <c r="N12" s="5">
        <v>283477.15653196565</v>
      </c>
      <c r="O12" s="28">
        <v>4352</v>
      </c>
      <c r="P12" s="4">
        <v>20147597.742373381</v>
      </c>
      <c r="Q12" s="3">
        <v>545</v>
      </c>
      <c r="R12" s="28">
        <v>516112.4608695379</v>
      </c>
      <c r="S12" s="28">
        <v>185</v>
      </c>
      <c r="T12" s="28">
        <v>2564809.4331058799</v>
      </c>
      <c r="U12" s="28">
        <v>3881</v>
      </c>
      <c r="V12" s="28">
        <v>5628268.4217301803</v>
      </c>
      <c r="W12" s="29">
        <v>4611</v>
      </c>
      <c r="X12" s="5">
        <v>8709190.3157055974</v>
      </c>
    </row>
    <row r="13" spans="2:24" x14ac:dyDescent="0.35">
      <c r="B13" s="6" t="s">
        <v>24</v>
      </c>
      <c r="C13" s="2">
        <v>31244</v>
      </c>
      <c r="D13" s="2">
        <v>83707155.818346053</v>
      </c>
      <c r="E13" s="3">
        <v>0</v>
      </c>
      <c r="F13" s="4">
        <v>0</v>
      </c>
      <c r="G13" s="2">
        <v>1972</v>
      </c>
      <c r="H13" s="2">
        <v>3409164.5758594573</v>
      </c>
      <c r="I13" s="3">
        <v>6734</v>
      </c>
      <c r="J13" s="28">
        <v>11879653.955922693</v>
      </c>
      <c r="K13" s="28">
        <v>0</v>
      </c>
      <c r="L13" s="28">
        <v>0</v>
      </c>
      <c r="M13" s="29">
        <v>6734</v>
      </c>
      <c r="N13" s="5">
        <v>11879653.955922693</v>
      </c>
      <c r="O13" s="28">
        <v>20753</v>
      </c>
      <c r="P13" s="4">
        <v>63944219.858859971</v>
      </c>
      <c r="Q13" s="3">
        <v>0</v>
      </c>
      <c r="R13" s="28">
        <v>0</v>
      </c>
      <c r="S13" s="28">
        <v>493</v>
      </c>
      <c r="T13" s="28">
        <v>1114649.0869471629</v>
      </c>
      <c r="U13" s="28">
        <v>1292</v>
      </c>
      <c r="V13" s="28">
        <v>3359468.3407567688</v>
      </c>
      <c r="W13" s="29">
        <v>1785</v>
      </c>
      <c r="X13" s="5">
        <v>4474117.4277039319</v>
      </c>
    </row>
    <row r="14" spans="2:24" x14ac:dyDescent="0.35">
      <c r="B14" s="6" t="s">
        <v>25</v>
      </c>
      <c r="C14" s="2">
        <v>613</v>
      </c>
      <c r="D14" s="2">
        <v>3273078.0574963549</v>
      </c>
      <c r="E14" s="3">
        <v>21</v>
      </c>
      <c r="F14" s="4">
        <v>38934.814136192319</v>
      </c>
      <c r="G14" s="2">
        <v>116</v>
      </c>
      <c r="H14" s="2">
        <v>536239.97993282799</v>
      </c>
      <c r="I14" s="3">
        <v>131</v>
      </c>
      <c r="J14" s="28">
        <v>1008306.0616674802</v>
      </c>
      <c r="K14" s="28">
        <v>0</v>
      </c>
      <c r="L14" s="28">
        <v>0</v>
      </c>
      <c r="M14" s="29">
        <v>131</v>
      </c>
      <c r="N14" s="5">
        <v>1008306.0616674802</v>
      </c>
      <c r="O14" s="28">
        <v>327</v>
      </c>
      <c r="P14" s="4">
        <v>1645595.6011307668</v>
      </c>
      <c r="Q14" s="3">
        <v>0</v>
      </c>
      <c r="R14" s="28">
        <v>0</v>
      </c>
      <c r="S14" s="28">
        <v>0</v>
      </c>
      <c r="T14" s="28">
        <v>0</v>
      </c>
      <c r="U14" s="28">
        <v>18</v>
      </c>
      <c r="V14" s="28">
        <v>44001.600629087698</v>
      </c>
      <c r="W14" s="29">
        <v>18</v>
      </c>
      <c r="X14" s="5">
        <v>44001.600629087698</v>
      </c>
    </row>
    <row r="15" spans="2:24" x14ac:dyDescent="0.35">
      <c r="B15" s="6" t="s">
        <v>26</v>
      </c>
      <c r="C15" s="2">
        <v>56727</v>
      </c>
      <c r="D15" s="2">
        <v>90973918.265208349</v>
      </c>
      <c r="E15" s="3">
        <v>0</v>
      </c>
      <c r="F15" s="4">
        <v>0</v>
      </c>
      <c r="G15" s="2">
        <v>0</v>
      </c>
      <c r="H15" s="2">
        <v>0</v>
      </c>
      <c r="I15" s="3">
        <v>13534</v>
      </c>
      <c r="J15" s="28">
        <v>16765698.943542937</v>
      </c>
      <c r="K15" s="28">
        <v>510</v>
      </c>
      <c r="L15" s="28">
        <v>943481.26433649776</v>
      </c>
      <c r="M15" s="29">
        <v>14044</v>
      </c>
      <c r="N15" s="5">
        <v>17709180.207879435</v>
      </c>
      <c r="O15" s="28">
        <v>33349</v>
      </c>
      <c r="P15" s="4">
        <v>63012295.289796561</v>
      </c>
      <c r="Q15" s="3">
        <v>0</v>
      </c>
      <c r="R15" s="28">
        <v>0</v>
      </c>
      <c r="S15" s="28">
        <v>2751</v>
      </c>
      <c r="T15" s="28">
        <v>0</v>
      </c>
      <c r="U15" s="28">
        <v>6583</v>
      </c>
      <c r="V15" s="28">
        <v>10252442.767532349</v>
      </c>
      <c r="W15" s="29">
        <v>9334</v>
      </c>
      <c r="X15" s="5">
        <v>10252442.767532349</v>
      </c>
    </row>
    <row r="16" spans="2:24" x14ac:dyDescent="0.35">
      <c r="B16" s="6" t="s">
        <v>27</v>
      </c>
      <c r="C16" s="2">
        <v>14223</v>
      </c>
      <c r="D16" s="2">
        <v>38904122.834013581</v>
      </c>
      <c r="E16" s="3">
        <v>0</v>
      </c>
      <c r="F16" s="4">
        <v>0</v>
      </c>
      <c r="G16" s="2">
        <v>249</v>
      </c>
      <c r="H16" s="2">
        <v>954856.92064501019</v>
      </c>
      <c r="I16" s="3">
        <v>2151</v>
      </c>
      <c r="J16" s="28">
        <v>5144322.4110749019</v>
      </c>
      <c r="K16" s="28">
        <v>0</v>
      </c>
      <c r="L16" s="28">
        <v>0</v>
      </c>
      <c r="M16" s="29">
        <v>2151</v>
      </c>
      <c r="N16" s="5">
        <v>5144322.4110749019</v>
      </c>
      <c r="O16" s="28">
        <v>8809</v>
      </c>
      <c r="P16" s="4">
        <v>24943811.118964631</v>
      </c>
      <c r="Q16" s="3">
        <v>0</v>
      </c>
      <c r="R16" s="28">
        <v>0</v>
      </c>
      <c r="S16" s="28">
        <v>607</v>
      </c>
      <c r="T16" s="28">
        <v>1056769.8017320149</v>
      </c>
      <c r="U16" s="28">
        <v>2407</v>
      </c>
      <c r="V16" s="28">
        <v>6804362.5815970218</v>
      </c>
      <c r="W16" s="29">
        <v>3014</v>
      </c>
      <c r="X16" s="5">
        <v>7861132.3833290366</v>
      </c>
    </row>
    <row r="17" spans="2:24" x14ac:dyDescent="0.35">
      <c r="B17" s="6" t="s">
        <v>28</v>
      </c>
      <c r="C17" s="2">
        <v>1379</v>
      </c>
      <c r="D17" s="2">
        <v>6405776.6414559446</v>
      </c>
      <c r="E17" s="3">
        <v>12</v>
      </c>
      <c r="F17" s="4">
        <v>76690.588524242994</v>
      </c>
      <c r="G17" s="2">
        <v>45</v>
      </c>
      <c r="H17" s="2">
        <v>234396.84050191654</v>
      </c>
      <c r="I17" s="3">
        <v>93</v>
      </c>
      <c r="J17" s="28">
        <v>452822.63386516686</v>
      </c>
      <c r="K17" s="28">
        <v>125</v>
      </c>
      <c r="L17" s="28">
        <v>391072.26236780774</v>
      </c>
      <c r="M17" s="29">
        <v>218</v>
      </c>
      <c r="N17" s="5">
        <v>843894.8962329746</v>
      </c>
      <c r="O17" s="28">
        <v>382</v>
      </c>
      <c r="P17" s="4">
        <v>1633066.4761704081</v>
      </c>
      <c r="Q17" s="3">
        <v>101</v>
      </c>
      <c r="R17" s="28">
        <v>856697.54588813102</v>
      </c>
      <c r="S17" s="28">
        <v>46</v>
      </c>
      <c r="T17" s="28">
        <v>261567.02697101876</v>
      </c>
      <c r="U17" s="28">
        <v>575</v>
      </c>
      <c r="V17" s="28">
        <v>2499463.267167253</v>
      </c>
      <c r="W17" s="29">
        <v>722</v>
      </c>
      <c r="X17" s="5">
        <v>3617727.8400264028</v>
      </c>
    </row>
    <row r="18" spans="2:24" x14ac:dyDescent="0.35">
      <c r="B18" s="6" t="s">
        <v>29</v>
      </c>
      <c r="C18" s="2">
        <v>152</v>
      </c>
      <c r="D18" s="2">
        <v>1590761.1116906279</v>
      </c>
      <c r="E18" s="3">
        <v>1</v>
      </c>
      <c r="F18" s="4">
        <v>6977.4589699247099</v>
      </c>
      <c r="G18" s="2">
        <v>6</v>
      </c>
      <c r="H18" s="2">
        <v>109894.97877631418</v>
      </c>
      <c r="I18" s="3">
        <v>21</v>
      </c>
      <c r="J18" s="2">
        <v>242257.37543578591</v>
      </c>
      <c r="K18" s="2">
        <v>5</v>
      </c>
      <c r="L18" s="2">
        <v>31224.128890413078</v>
      </c>
      <c r="M18" s="80">
        <v>26</v>
      </c>
      <c r="N18" s="5">
        <v>273481.50432619901</v>
      </c>
      <c r="O18" s="2">
        <v>93</v>
      </c>
      <c r="P18" s="4">
        <v>800814.16479990561</v>
      </c>
      <c r="Q18" s="3">
        <v>6</v>
      </c>
      <c r="R18" s="2">
        <v>52679.81522293156</v>
      </c>
      <c r="S18" s="2">
        <v>0</v>
      </c>
      <c r="T18" s="2">
        <v>0</v>
      </c>
      <c r="U18" s="2">
        <v>20</v>
      </c>
      <c r="V18" s="2">
        <v>346913.18959535274</v>
      </c>
      <c r="W18" s="80">
        <v>26</v>
      </c>
      <c r="X18" s="5">
        <v>399593.0048182843</v>
      </c>
    </row>
    <row r="19" spans="2:24" x14ac:dyDescent="0.35">
      <c r="B19" s="6" t="s">
        <v>0</v>
      </c>
      <c r="C19" s="2">
        <v>243</v>
      </c>
      <c r="D19" s="2">
        <v>124139.40875803672</v>
      </c>
      <c r="E19" s="3">
        <v>13</v>
      </c>
      <c r="F19" s="4">
        <v>4985.3944340112048</v>
      </c>
      <c r="G19" s="2">
        <v>1</v>
      </c>
      <c r="H19" s="2">
        <v>1046.6188454887065</v>
      </c>
      <c r="I19" s="3">
        <v>12</v>
      </c>
      <c r="J19" s="28">
        <v>3837.6024334585904</v>
      </c>
      <c r="K19" s="28">
        <v>21</v>
      </c>
      <c r="L19" s="28">
        <v>28576.18321132665</v>
      </c>
      <c r="M19" s="29">
        <v>33</v>
      </c>
      <c r="N19" s="5">
        <v>32413.785644785239</v>
      </c>
      <c r="O19" s="28">
        <v>174</v>
      </c>
      <c r="P19" s="4">
        <v>54759.045490590375</v>
      </c>
      <c r="Q19" s="3">
        <v>0</v>
      </c>
      <c r="R19" s="28">
        <v>0</v>
      </c>
      <c r="S19" s="28">
        <v>13</v>
      </c>
      <c r="T19" s="28">
        <v>26800.419903480812</v>
      </c>
      <c r="U19" s="28">
        <v>9</v>
      </c>
      <c r="V19" s="28">
        <v>4134.1444396803909</v>
      </c>
      <c r="W19" s="29">
        <v>22</v>
      </c>
      <c r="X19" s="5">
        <v>30934.564343161204</v>
      </c>
    </row>
    <row r="20" spans="2:24" x14ac:dyDescent="0.35">
      <c r="B20" s="7" t="s">
        <v>4</v>
      </c>
      <c r="C20" s="8">
        <f>+SUM(C9:C19)</f>
        <v>369903</v>
      </c>
      <c r="D20" s="8">
        <f>+SUM(D9:D19)</f>
        <v>459833169.86707604</v>
      </c>
      <c r="E20" s="9">
        <f t="shared" ref="E20:X20" si="0">+SUM(E9:E19)</f>
        <v>1600</v>
      </c>
      <c r="F20" s="10">
        <f t="shared" si="0"/>
        <v>6603459.5719747571</v>
      </c>
      <c r="G20" s="8">
        <f t="shared" si="0"/>
        <v>40151</v>
      </c>
      <c r="H20" s="8">
        <f t="shared" si="0"/>
        <v>42076533.263744816</v>
      </c>
      <c r="I20" s="9">
        <f t="shared" si="0"/>
        <v>44663</v>
      </c>
      <c r="J20" s="30">
        <f t="shared" si="0"/>
        <v>55546675.091866963</v>
      </c>
      <c r="K20" s="30">
        <f t="shared" si="0"/>
        <v>5533</v>
      </c>
      <c r="L20" s="30">
        <f t="shared" si="0"/>
        <v>6347037.0128730629</v>
      </c>
      <c r="M20" s="31">
        <f t="shared" si="0"/>
        <v>50196</v>
      </c>
      <c r="N20" s="11">
        <f t="shared" si="0"/>
        <v>61893712.104740039</v>
      </c>
      <c r="O20" s="30">
        <f t="shared" si="0"/>
        <v>218995</v>
      </c>
      <c r="P20" s="10">
        <f t="shared" si="0"/>
        <v>279800302.99451607</v>
      </c>
      <c r="Q20" s="9">
        <f t="shared" si="0"/>
        <v>696</v>
      </c>
      <c r="R20" s="30">
        <f t="shared" si="0"/>
        <v>1955916.2528742771</v>
      </c>
      <c r="S20" s="30">
        <f t="shared" si="0"/>
        <v>31432</v>
      </c>
      <c r="T20" s="30">
        <f t="shared" si="0"/>
        <v>21412457.692247309</v>
      </c>
      <c r="U20" s="30">
        <f t="shared" si="0"/>
        <v>26833</v>
      </c>
      <c r="V20" s="30">
        <f t="shared" si="0"/>
        <v>46090787.986978665</v>
      </c>
      <c r="W20" s="31">
        <f t="shared" si="0"/>
        <v>58961</v>
      </c>
      <c r="X20" s="11">
        <f t="shared" si="0"/>
        <v>69459161.932100251</v>
      </c>
    </row>
    <row r="21" spans="2:24" s="24" customFormat="1" x14ac:dyDescent="0.35">
      <c r="B21" s="24" t="s">
        <v>50</v>
      </c>
      <c r="D21" s="25">
        <f>+(D20*28663.73/793.32)/1000000</f>
        <v>16614.397501782387</v>
      </c>
      <c r="E21" s="27"/>
      <c r="F21" s="34">
        <f>+(F20*28663.73/793.32)/1000000</f>
        <v>238.59197075202943</v>
      </c>
      <c r="H21" s="25">
        <f>+(H20*28663.73/793.32)/1000000</f>
        <v>1520.2823435788839</v>
      </c>
      <c r="I21" s="27"/>
      <c r="J21" s="25">
        <f>+(J20*28663.73/793.32)/1000000</f>
        <v>2006.9768784740077</v>
      </c>
      <c r="K21" s="32"/>
      <c r="L21" s="25">
        <f>+(L20*28663.73/793.32)/1000000</f>
        <v>229.32707512353147</v>
      </c>
      <c r="M21" s="32"/>
      <c r="N21" s="34">
        <f>+(N20*28663.73/793.32)/1000000</f>
        <v>2236.3039535975395</v>
      </c>
      <c r="P21" s="25">
        <f>+(P20*28663.73/793.32)/1000000</f>
        <v>10109.565293895275</v>
      </c>
      <c r="Q21" s="27"/>
      <c r="R21" s="25">
        <f>+(R20*28663.73/793.32)/1000000</f>
        <v>70.669912992235155</v>
      </c>
      <c r="S21" s="32"/>
      <c r="T21" s="25">
        <f>+(T20*28663.73/793.32)/1000000</f>
        <v>773.66120345762113</v>
      </c>
      <c r="U21" s="32"/>
      <c r="V21" s="25">
        <f>+(V20*28663.73/793.32)/1000000</f>
        <v>1665.3228235087984</v>
      </c>
      <c r="W21" s="32"/>
      <c r="X21" s="34">
        <f>+(X20*28663.73/793.32)/1000000</f>
        <v>2509.6539399586545</v>
      </c>
    </row>
    <row r="23" spans="2:24" x14ac:dyDescent="0.35">
      <c r="B23" s="6" t="s">
        <v>30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P23" s="26"/>
    </row>
    <row r="24" spans="2:24" x14ac:dyDescent="0.35"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6" spans="2:24" x14ac:dyDescent="0.35">
      <c r="B26" s="7" t="s">
        <v>3</v>
      </c>
    </row>
    <row r="27" spans="2:24" x14ac:dyDescent="0.35">
      <c r="B27" s="81" t="s">
        <v>48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</row>
    <row r="28" spans="2:24" ht="15" customHeight="1" x14ac:dyDescent="0.35">
      <c r="B28" s="92" t="s">
        <v>31</v>
      </c>
      <c r="C28" s="94" t="s">
        <v>6</v>
      </c>
      <c r="D28" s="94"/>
      <c r="E28" s="96" t="s">
        <v>7</v>
      </c>
      <c r="F28" s="97"/>
      <c r="G28" s="98" t="s">
        <v>8</v>
      </c>
      <c r="H28" s="99"/>
      <c r="I28" s="87" t="s">
        <v>9</v>
      </c>
      <c r="J28" s="85"/>
      <c r="K28" s="85"/>
      <c r="L28" s="85"/>
      <c r="M28" s="85"/>
      <c r="N28" s="86"/>
      <c r="O28" s="87" t="s">
        <v>10</v>
      </c>
      <c r="P28" s="86"/>
      <c r="Q28" s="87" t="s">
        <v>11</v>
      </c>
      <c r="R28" s="85"/>
      <c r="S28" s="85"/>
      <c r="T28" s="85"/>
      <c r="U28" s="85"/>
      <c r="V28" s="85"/>
      <c r="W28" s="85"/>
      <c r="X28" s="86"/>
    </row>
    <row r="29" spans="2:24" ht="15" customHeight="1" x14ac:dyDescent="0.35">
      <c r="B29" s="92"/>
      <c r="C29" s="95"/>
      <c r="D29" s="95"/>
      <c r="E29" s="96"/>
      <c r="F29" s="97"/>
      <c r="G29" s="100"/>
      <c r="H29" s="101"/>
      <c r="I29" s="82" t="s">
        <v>12</v>
      </c>
      <c r="J29" s="84"/>
      <c r="K29" s="84" t="s">
        <v>13</v>
      </c>
      <c r="L29" s="84"/>
      <c r="M29" s="88" t="s">
        <v>4</v>
      </c>
      <c r="N29" s="89"/>
      <c r="O29" s="82" t="s">
        <v>14</v>
      </c>
      <c r="P29" s="83"/>
      <c r="Q29" s="82" t="s">
        <v>15</v>
      </c>
      <c r="R29" s="84"/>
      <c r="S29" s="84" t="s">
        <v>16</v>
      </c>
      <c r="T29" s="84"/>
      <c r="U29" s="84" t="s">
        <v>17</v>
      </c>
      <c r="V29" s="84"/>
      <c r="W29" s="88" t="s">
        <v>4</v>
      </c>
      <c r="X29" s="89"/>
    </row>
    <row r="30" spans="2:24" x14ac:dyDescent="0.35">
      <c r="B30" s="92"/>
      <c r="C30" s="95"/>
      <c r="D30" s="95"/>
      <c r="E30" s="98"/>
      <c r="F30" s="94"/>
      <c r="G30" s="100"/>
      <c r="H30" s="101"/>
      <c r="I30" s="82"/>
      <c r="J30" s="84"/>
      <c r="K30" s="84"/>
      <c r="L30" s="84"/>
      <c r="M30" s="90"/>
      <c r="N30" s="91"/>
      <c r="O30" s="82"/>
      <c r="P30" s="83"/>
      <c r="Q30" s="82"/>
      <c r="R30" s="84"/>
      <c r="S30" s="84"/>
      <c r="T30" s="84"/>
      <c r="U30" s="84"/>
      <c r="V30" s="84"/>
      <c r="W30" s="90"/>
      <c r="X30" s="91"/>
    </row>
    <row r="31" spans="2:24" x14ac:dyDescent="0.35">
      <c r="B31" s="93"/>
      <c r="C31" s="18" t="s">
        <v>18</v>
      </c>
      <c r="D31" s="18" t="s">
        <v>19</v>
      </c>
      <c r="E31" s="19" t="s">
        <v>18</v>
      </c>
      <c r="F31" s="18" t="s">
        <v>19</v>
      </c>
      <c r="G31" s="19" t="s">
        <v>18</v>
      </c>
      <c r="H31" s="20" t="s">
        <v>19</v>
      </c>
      <c r="I31" s="19" t="s">
        <v>18</v>
      </c>
      <c r="J31" s="18" t="s">
        <v>19</v>
      </c>
      <c r="K31" s="18" t="s">
        <v>18</v>
      </c>
      <c r="L31" s="18" t="s">
        <v>19</v>
      </c>
      <c r="M31" s="21" t="s">
        <v>18</v>
      </c>
      <c r="N31" s="22" t="s">
        <v>19</v>
      </c>
      <c r="O31" s="19" t="s">
        <v>18</v>
      </c>
      <c r="P31" s="20" t="s">
        <v>19</v>
      </c>
      <c r="Q31" s="19" t="s">
        <v>18</v>
      </c>
      <c r="R31" s="18" t="s">
        <v>19</v>
      </c>
      <c r="S31" s="18" t="s">
        <v>18</v>
      </c>
      <c r="T31" s="18" t="s">
        <v>19</v>
      </c>
      <c r="U31" s="18" t="s">
        <v>18</v>
      </c>
      <c r="V31" s="18" t="s">
        <v>19</v>
      </c>
      <c r="W31" s="21" t="s">
        <v>18</v>
      </c>
      <c r="X31" s="22" t="s">
        <v>19</v>
      </c>
    </row>
    <row r="32" spans="2:24" x14ac:dyDescent="0.35">
      <c r="B32" s="6" t="s">
        <v>32</v>
      </c>
      <c r="C32" s="2">
        <v>332017</v>
      </c>
      <c r="D32" s="2">
        <v>158091058.43297437</v>
      </c>
      <c r="E32" s="3">
        <v>1216</v>
      </c>
      <c r="F32" s="28">
        <v>1528749.6413411652</v>
      </c>
      <c r="G32" s="3">
        <v>37854</v>
      </c>
      <c r="H32" s="4">
        <v>21449784.880160399</v>
      </c>
      <c r="I32" s="3">
        <v>39831</v>
      </c>
      <c r="J32" s="28">
        <v>16519671.077351063</v>
      </c>
      <c r="K32" s="28">
        <v>5109</v>
      </c>
      <c r="L32" s="28">
        <v>3958414.360726953</v>
      </c>
      <c r="M32" s="29">
        <v>44940</v>
      </c>
      <c r="N32" s="5">
        <v>20478085.438078016</v>
      </c>
      <c r="O32" s="3">
        <v>194273</v>
      </c>
      <c r="P32" s="4">
        <v>87280161.578691959</v>
      </c>
      <c r="Q32" s="3">
        <v>578</v>
      </c>
      <c r="R32" s="28">
        <v>465183.50211225124</v>
      </c>
      <c r="S32" s="28">
        <v>29561</v>
      </c>
      <c r="T32" s="28">
        <v>11900199.439640271</v>
      </c>
      <c r="U32" s="28">
        <v>23595</v>
      </c>
      <c r="V32" s="28">
        <v>14988893.952950295</v>
      </c>
      <c r="W32" s="29">
        <v>53734</v>
      </c>
      <c r="X32" s="5">
        <v>27354276.894702815</v>
      </c>
    </row>
    <row r="33" spans="2:24" x14ac:dyDescent="0.35">
      <c r="B33" s="6" t="s">
        <v>1</v>
      </c>
      <c r="C33" s="2">
        <v>26785</v>
      </c>
      <c r="D33" s="2">
        <v>115684465.50787355</v>
      </c>
      <c r="E33" s="3">
        <v>274</v>
      </c>
      <c r="F33" s="28">
        <v>2591744.3056434034</v>
      </c>
      <c r="G33" s="3">
        <v>1767</v>
      </c>
      <c r="H33" s="4">
        <v>9180844.8456987292</v>
      </c>
      <c r="I33" s="3">
        <v>3594</v>
      </c>
      <c r="J33" s="28">
        <v>15203219.792539211</v>
      </c>
      <c r="K33" s="28">
        <v>296</v>
      </c>
      <c r="L33" s="28">
        <v>1114388.2709961333</v>
      </c>
      <c r="M33" s="29">
        <v>3890</v>
      </c>
      <c r="N33" s="5">
        <v>16317608.063535344</v>
      </c>
      <c r="O33" s="3">
        <v>17393</v>
      </c>
      <c r="P33" s="4">
        <v>72756375.718547434</v>
      </c>
      <c r="Q33" s="3">
        <v>60</v>
      </c>
      <c r="R33" s="28">
        <v>403605.58175785223</v>
      </c>
      <c r="S33" s="28">
        <v>1085</v>
      </c>
      <c r="T33" s="28">
        <v>2824271.321945888</v>
      </c>
      <c r="U33" s="28">
        <v>2316</v>
      </c>
      <c r="V33" s="28">
        <v>11610015.670744875</v>
      </c>
      <c r="W33" s="29">
        <v>3461</v>
      </c>
      <c r="X33" s="5">
        <v>14837892.574448615</v>
      </c>
    </row>
    <row r="34" spans="2:24" x14ac:dyDescent="0.35">
      <c r="B34" s="6" t="s">
        <v>33</v>
      </c>
      <c r="C34" s="2">
        <v>9935</v>
      </c>
      <c r="D34" s="2">
        <v>145184831.47374749</v>
      </c>
      <c r="E34" s="3">
        <v>95</v>
      </c>
      <c r="F34" s="28">
        <v>1986882.4867524221</v>
      </c>
      <c r="G34" s="3">
        <v>482</v>
      </c>
      <c r="H34" s="4">
        <v>9352597.1985851098</v>
      </c>
      <c r="I34" s="3">
        <v>1105</v>
      </c>
      <c r="J34" s="28">
        <v>16700233.787786864</v>
      </c>
      <c r="K34" s="28">
        <v>115</v>
      </c>
      <c r="L34" s="28">
        <v>953377.09704912791</v>
      </c>
      <c r="M34" s="29">
        <v>1220</v>
      </c>
      <c r="N34" s="5">
        <v>17653610.884835992</v>
      </c>
      <c r="O34" s="3">
        <v>6694</v>
      </c>
      <c r="P34" s="4">
        <v>95927118.341751069</v>
      </c>
      <c r="Q34" s="3">
        <v>47</v>
      </c>
      <c r="R34" s="28">
        <v>639200.99707888672</v>
      </c>
      <c r="S34" s="28">
        <v>572</v>
      </c>
      <c r="T34" s="28">
        <v>4350167.3237921232</v>
      </c>
      <c r="U34" s="28">
        <v>825</v>
      </c>
      <c r="V34" s="28">
        <v>15275254.240951896</v>
      </c>
      <c r="W34" s="29">
        <v>1444</v>
      </c>
      <c r="X34" s="5">
        <v>20264622.561822906</v>
      </c>
    </row>
    <row r="35" spans="2:24" x14ac:dyDescent="0.35">
      <c r="B35" s="6" t="s">
        <v>34</v>
      </c>
      <c r="C35" s="2">
        <v>1166</v>
      </c>
      <c r="D35" s="2">
        <v>40872814.452480532</v>
      </c>
      <c r="E35" s="3">
        <v>15</v>
      </c>
      <c r="F35" s="28">
        <v>496083.13823776599</v>
      </c>
      <c r="G35" s="3">
        <v>48</v>
      </c>
      <c r="H35" s="4">
        <v>2093306.3393005724</v>
      </c>
      <c r="I35" s="3">
        <v>133</v>
      </c>
      <c r="J35" s="28">
        <v>7123550.4341898272</v>
      </c>
      <c r="K35" s="28">
        <v>13</v>
      </c>
      <c r="L35" s="28">
        <v>320857.28410084802</v>
      </c>
      <c r="M35" s="29">
        <v>146</v>
      </c>
      <c r="N35" s="5">
        <v>7444407.7182906754</v>
      </c>
      <c r="O35" s="3">
        <v>635</v>
      </c>
      <c r="P35" s="4">
        <v>23836647.355525605</v>
      </c>
      <c r="Q35" s="3">
        <v>11</v>
      </c>
      <c r="R35" s="28">
        <v>447926.17192528676</v>
      </c>
      <c r="S35" s="28">
        <v>214</v>
      </c>
      <c r="T35" s="28">
        <v>2337819.6068690293</v>
      </c>
      <c r="U35" s="28">
        <v>97</v>
      </c>
      <c r="V35" s="28">
        <v>4216624.1223316025</v>
      </c>
      <c r="W35" s="29">
        <v>322</v>
      </c>
      <c r="X35" s="5">
        <v>7002369.9011259191</v>
      </c>
    </row>
    <row r="36" spans="2:24" x14ac:dyDescent="0.35">
      <c r="B36" s="7" t="s">
        <v>4</v>
      </c>
      <c r="C36" s="8">
        <f>+SUM(C32:C35)</f>
        <v>369903</v>
      </c>
      <c r="D36" s="8">
        <f t="shared" ref="D36:V36" si="1">+SUM(D32:D35)</f>
        <v>459833169.86707598</v>
      </c>
      <c r="E36" s="9">
        <f t="shared" si="1"/>
        <v>1600</v>
      </c>
      <c r="F36" s="30">
        <f t="shared" si="1"/>
        <v>6603459.5719747571</v>
      </c>
      <c r="G36" s="9">
        <f t="shared" si="1"/>
        <v>40151</v>
      </c>
      <c r="H36" s="10">
        <f t="shared" si="1"/>
        <v>42076533.263744809</v>
      </c>
      <c r="I36" s="9">
        <f t="shared" si="1"/>
        <v>44663</v>
      </c>
      <c r="J36" s="30">
        <f t="shared" si="1"/>
        <v>55546675.091866963</v>
      </c>
      <c r="K36" s="30">
        <f t="shared" si="1"/>
        <v>5533</v>
      </c>
      <c r="L36" s="30">
        <f t="shared" si="1"/>
        <v>6347037.0128730629</v>
      </c>
      <c r="M36" s="31">
        <f t="shared" si="1"/>
        <v>50196</v>
      </c>
      <c r="N36" s="11">
        <f t="shared" si="1"/>
        <v>61893712.104740024</v>
      </c>
      <c r="O36" s="9">
        <f t="shared" si="1"/>
        <v>218995</v>
      </c>
      <c r="P36" s="10">
        <f t="shared" si="1"/>
        <v>279800302.99451607</v>
      </c>
      <c r="Q36" s="9">
        <f>+SUM(Q32:Q35)</f>
        <v>696</v>
      </c>
      <c r="R36" s="30">
        <f t="shared" si="1"/>
        <v>1955916.2528742771</v>
      </c>
      <c r="S36" s="30">
        <f t="shared" si="1"/>
        <v>31432</v>
      </c>
      <c r="T36" s="30">
        <f t="shared" si="1"/>
        <v>21412457.692247313</v>
      </c>
      <c r="U36" s="30">
        <f t="shared" si="1"/>
        <v>26833</v>
      </c>
      <c r="V36" s="30">
        <f t="shared" si="1"/>
        <v>46090787.986978672</v>
      </c>
      <c r="W36" s="31">
        <f>+SUM(W32:W35)</f>
        <v>58961</v>
      </c>
      <c r="X36" s="11">
        <f>+SUM(X32:X35)</f>
        <v>69459161.932100251</v>
      </c>
    </row>
    <row r="37" spans="2:24" s="24" customFormat="1" x14ac:dyDescent="0.35">
      <c r="B37" s="24" t="s">
        <v>50</v>
      </c>
      <c r="D37" s="25">
        <f>+(D36*28663.73/793.32)/1000000</f>
        <v>16614.397501782383</v>
      </c>
      <c r="E37" s="27"/>
      <c r="F37" s="34">
        <f>+(F36*28663.73/793.32)/1000000</f>
        <v>238.59197075202943</v>
      </c>
      <c r="H37" s="25">
        <f>+(H36*28663.73/793.32)/1000000</f>
        <v>1520.2823435788837</v>
      </c>
      <c r="I37" s="27"/>
      <c r="J37" s="25">
        <f>+(J36*28663.73/793.32)/1000000</f>
        <v>2006.9768784740077</v>
      </c>
      <c r="K37" s="32"/>
      <c r="L37" s="25">
        <f>+(L36*28663.73/793.32)/1000000</f>
        <v>229.32707512353147</v>
      </c>
      <c r="M37" s="32"/>
      <c r="N37" s="34">
        <f>+(N36*28663.73/793.32)/1000000</f>
        <v>2236.303953597539</v>
      </c>
      <c r="P37" s="25">
        <f>+(P36*28663.73/793.32)/1000000</f>
        <v>10109.565293895275</v>
      </c>
      <c r="Q37" s="27"/>
      <c r="R37" s="25">
        <f>+(R36*28663.73/793.32)/1000000</f>
        <v>70.669912992235155</v>
      </c>
      <c r="S37" s="32"/>
      <c r="T37" s="25">
        <f>+(T36*28663.73/793.32)/1000000</f>
        <v>773.66120345762113</v>
      </c>
      <c r="U37" s="32"/>
      <c r="V37" s="25">
        <f>+(V36*28663.73/793.32)/1000000</f>
        <v>1665.3228235087986</v>
      </c>
      <c r="W37" s="32"/>
      <c r="X37" s="34">
        <f>+(X36*28663.73/793.32)/1000000</f>
        <v>2509.6539399586545</v>
      </c>
    </row>
    <row r="38" spans="2:24" x14ac:dyDescent="0.35">
      <c r="P38" s="26"/>
    </row>
    <row r="39" spans="2:24" x14ac:dyDescent="0.35">
      <c r="B39" s="6" t="s">
        <v>30</v>
      </c>
      <c r="P39" s="26"/>
    </row>
    <row r="41" spans="2:24" x14ac:dyDescent="0.35">
      <c r="C41" s="26"/>
    </row>
    <row r="42" spans="2:24" x14ac:dyDescent="0.35">
      <c r="B42" s="6" t="s">
        <v>35</v>
      </c>
    </row>
    <row r="43" spans="2:24" x14ac:dyDescent="0.35">
      <c r="B43" s="6" t="s">
        <v>55</v>
      </c>
    </row>
    <row r="44" spans="2:24" x14ac:dyDescent="0.35">
      <c r="B44" s="6" t="s">
        <v>52</v>
      </c>
    </row>
    <row r="45" spans="2:24" x14ac:dyDescent="0.35">
      <c r="B45" s="6" t="s">
        <v>53</v>
      </c>
    </row>
    <row r="46" spans="2:24" x14ac:dyDescent="0.35">
      <c r="B46" s="6" t="s">
        <v>54</v>
      </c>
    </row>
    <row r="47" spans="2:24" x14ac:dyDescent="0.35">
      <c r="B47" s="104" t="s">
        <v>88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</row>
    <row r="48" spans="2:24" x14ac:dyDescent="0.35"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</row>
    <row r="50" spans="2:22" x14ac:dyDescent="0.35">
      <c r="B50" s="105" t="s">
        <v>36</v>
      </c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</row>
    <row r="51" spans="2:22" x14ac:dyDescent="0.35">
      <c r="B51" s="106" t="s">
        <v>37</v>
      </c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</row>
    <row r="52" spans="2:22" x14ac:dyDescent="0.35">
      <c r="B52" s="107" t="s">
        <v>38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</row>
    <row r="53" spans="2:22" x14ac:dyDescent="0.35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</row>
    <row r="54" spans="2:22" x14ac:dyDescent="0.35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  <row r="55" spans="2:22" x14ac:dyDescent="0.35">
      <c r="B55" s="107" t="s">
        <v>39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</row>
    <row r="56" spans="2:22" x14ac:dyDescent="0.35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</row>
    <row r="57" spans="2:22" x14ac:dyDescent="0.35">
      <c r="B57" s="103" t="s">
        <v>40</v>
      </c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</row>
    <row r="58" spans="2:22" x14ac:dyDescent="0.35">
      <c r="B58" s="108" t="s">
        <v>41</v>
      </c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</row>
    <row r="59" spans="2:22" x14ac:dyDescent="0.35"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</row>
    <row r="60" spans="2:22" x14ac:dyDescent="0.35">
      <c r="B60" s="103" t="s">
        <v>42</v>
      </c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</row>
    <row r="61" spans="2:22" x14ac:dyDescent="0.35">
      <c r="B61" s="103" t="s">
        <v>43</v>
      </c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</row>
    <row r="62" spans="2:22" x14ac:dyDescent="0.35">
      <c r="B62" s="103" t="s">
        <v>44</v>
      </c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</row>
    <row r="63" spans="2:22" x14ac:dyDescent="0.35">
      <c r="B63" s="103" t="s">
        <v>45</v>
      </c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</row>
    <row r="66" spans="2:2" x14ac:dyDescent="0.35">
      <c r="B66" s="16" t="s">
        <v>46</v>
      </c>
    </row>
    <row r="67" spans="2:2" x14ac:dyDescent="0.35">
      <c r="B67" s="23" t="s">
        <v>94</v>
      </c>
    </row>
    <row r="68" spans="2:2" x14ac:dyDescent="0.35">
      <c r="B68" s="6" t="s">
        <v>30</v>
      </c>
    </row>
    <row r="70" spans="2:2" x14ac:dyDescent="0.35">
      <c r="B70" s="6" t="str">
        <f>+Indice!B24</f>
        <v>Actualización: 18/08/2020</v>
      </c>
    </row>
  </sheetData>
  <mergeCells count="43">
    <mergeCell ref="B60:V60"/>
    <mergeCell ref="B61:V61"/>
    <mergeCell ref="B47:X48"/>
    <mergeCell ref="B62:V62"/>
    <mergeCell ref="B63:V63"/>
    <mergeCell ref="B50:V50"/>
    <mergeCell ref="B51:V51"/>
    <mergeCell ref="B52:V54"/>
    <mergeCell ref="B55:V56"/>
    <mergeCell ref="B57:V57"/>
    <mergeCell ref="B58:V59"/>
    <mergeCell ref="I5:N5"/>
    <mergeCell ref="B4:L4"/>
    <mergeCell ref="B27:L27"/>
    <mergeCell ref="B28:B31"/>
    <mergeCell ref="C28:D30"/>
    <mergeCell ref="E28:F30"/>
    <mergeCell ref="G28:H30"/>
    <mergeCell ref="I28:N28"/>
    <mergeCell ref="B5:B8"/>
    <mergeCell ref="C5:D7"/>
    <mergeCell ref="E5:F7"/>
    <mergeCell ref="G5:H7"/>
    <mergeCell ref="I29:J30"/>
    <mergeCell ref="K29:L30"/>
    <mergeCell ref="M29:N30"/>
    <mergeCell ref="I6:J7"/>
    <mergeCell ref="K6:L7"/>
    <mergeCell ref="M6:N7"/>
    <mergeCell ref="O6:P7"/>
    <mergeCell ref="Q6:R7"/>
    <mergeCell ref="O28:P28"/>
    <mergeCell ref="Q28:X28"/>
    <mergeCell ref="O29:P30"/>
    <mergeCell ref="Q29:R30"/>
    <mergeCell ref="O5:P5"/>
    <mergeCell ref="Q5:X5"/>
    <mergeCell ref="S6:T7"/>
    <mergeCell ref="U6:V7"/>
    <mergeCell ref="W6:X7"/>
    <mergeCell ref="S29:T30"/>
    <mergeCell ref="U29:V30"/>
    <mergeCell ref="W29:X3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4"/>
  <sheetViews>
    <sheetView topLeftCell="A35" zoomScale="70" zoomScaleNormal="70" workbookViewId="0">
      <selection activeCell="X46" sqref="X46"/>
    </sheetView>
  </sheetViews>
  <sheetFormatPr baseColWidth="10" defaultColWidth="11.453125" defaultRowHeight="14.5" x14ac:dyDescent="0.35"/>
  <cols>
    <col min="1" max="1" width="11.453125" style="6"/>
    <col min="2" max="2" width="20.81640625" style="6" customWidth="1"/>
    <col min="3" max="3" width="28.7265625" style="6" bestFit="1" customWidth="1"/>
    <col min="4" max="4" width="12.453125" style="6" bestFit="1" customWidth="1"/>
    <col min="5" max="5" width="17.453125" style="6" bestFit="1" customWidth="1"/>
    <col min="6" max="6" width="9.54296875" style="6" bestFit="1" customWidth="1"/>
    <col min="7" max="7" width="15.26953125" style="6" bestFit="1" customWidth="1"/>
    <col min="8" max="8" width="11" style="6" bestFit="1" customWidth="1"/>
    <col min="9" max="9" width="16.453125" style="6" bestFit="1" customWidth="1"/>
    <col min="10" max="10" width="11" style="6" bestFit="1" customWidth="1"/>
    <col min="11" max="11" width="16.453125" style="6" bestFit="1" customWidth="1"/>
    <col min="12" max="12" width="9.54296875" style="6" bestFit="1" customWidth="1"/>
    <col min="13" max="13" width="14.54296875" style="6" bestFit="1" customWidth="1"/>
    <col min="14" max="14" width="12.54296875" style="15" bestFit="1" customWidth="1"/>
    <col min="15" max="15" width="18.1796875" style="15" bestFit="1" customWidth="1"/>
    <col min="16" max="16" width="12" style="6" bestFit="1" customWidth="1"/>
    <col min="17" max="17" width="17.453125" style="6" bestFit="1" customWidth="1"/>
    <col min="18" max="18" width="8.7265625" style="6" bestFit="1" customWidth="1"/>
    <col min="19" max="19" width="14.26953125" style="6" bestFit="1" customWidth="1"/>
    <col min="20" max="20" width="11.453125" style="6" bestFit="1" customWidth="1"/>
    <col min="21" max="21" width="16.453125" style="6" customWidth="1"/>
    <col min="22" max="22" width="11.453125" style="6" bestFit="1" customWidth="1"/>
    <col min="23" max="23" width="16" style="6" bestFit="1" customWidth="1"/>
    <col min="24" max="24" width="12.54296875" style="15" bestFit="1" customWidth="1"/>
    <col min="25" max="25" width="18.1796875" style="15" bestFit="1" customWidth="1"/>
    <col min="26" max="16384" width="11.453125" style="6"/>
  </cols>
  <sheetData>
    <row r="2" spans="2:25" x14ac:dyDescent="0.35">
      <c r="B2" s="7" t="s">
        <v>5</v>
      </c>
    </row>
    <row r="3" spans="2:25" ht="15.5" x14ac:dyDescent="0.35">
      <c r="B3" s="7" t="s">
        <v>49</v>
      </c>
      <c r="C3" s="14"/>
    </row>
    <row r="4" spans="2:25" x14ac:dyDescent="0.35">
      <c r="B4" s="92" t="s">
        <v>2</v>
      </c>
      <c r="C4" s="92" t="s">
        <v>31</v>
      </c>
      <c r="D4" s="94" t="s">
        <v>6</v>
      </c>
      <c r="E4" s="94"/>
      <c r="F4" s="96" t="s">
        <v>7</v>
      </c>
      <c r="G4" s="102"/>
      <c r="H4" s="94" t="s">
        <v>8</v>
      </c>
      <c r="I4" s="94"/>
      <c r="J4" s="87" t="s">
        <v>9</v>
      </c>
      <c r="K4" s="85"/>
      <c r="L4" s="85"/>
      <c r="M4" s="85"/>
      <c r="N4" s="85"/>
      <c r="O4" s="86"/>
      <c r="P4" s="85" t="s">
        <v>10</v>
      </c>
      <c r="Q4" s="85"/>
      <c r="R4" s="87" t="s">
        <v>11</v>
      </c>
      <c r="S4" s="85"/>
      <c r="T4" s="85"/>
      <c r="U4" s="85"/>
      <c r="V4" s="85"/>
      <c r="W4" s="85"/>
      <c r="X4" s="85"/>
      <c r="Y4" s="86"/>
    </row>
    <row r="5" spans="2:25" x14ac:dyDescent="0.35">
      <c r="B5" s="92"/>
      <c r="C5" s="92"/>
      <c r="D5" s="95"/>
      <c r="E5" s="95"/>
      <c r="F5" s="96"/>
      <c r="G5" s="102"/>
      <c r="H5" s="95"/>
      <c r="I5" s="95"/>
      <c r="J5" s="82" t="s">
        <v>12</v>
      </c>
      <c r="K5" s="84"/>
      <c r="L5" s="84" t="s">
        <v>13</v>
      </c>
      <c r="M5" s="84"/>
      <c r="N5" s="88" t="s">
        <v>4</v>
      </c>
      <c r="O5" s="89"/>
      <c r="P5" s="84" t="s">
        <v>14</v>
      </c>
      <c r="Q5" s="84"/>
      <c r="R5" s="82" t="s">
        <v>15</v>
      </c>
      <c r="S5" s="84"/>
      <c r="T5" s="84" t="s">
        <v>16</v>
      </c>
      <c r="U5" s="84"/>
      <c r="V5" s="84" t="s">
        <v>17</v>
      </c>
      <c r="W5" s="84"/>
      <c r="X5" s="88" t="s">
        <v>4</v>
      </c>
      <c r="Y5" s="89"/>
    </row>
    <row r="6" spans="2:25" x14ac:dyDescent="0.35">
      <c r="B6" s="92"/>
      <c r="C6" s="92"/>
      <c r="D6" s="95"/>
      <c r="E6" s="95"/>
      <c r="F6" s="98"/>
      <c r="G6" s="99"/>
      <c r="H6" s="95"/>
      <c r="I6" s="95"/>
      <c r="J6" s="82"/>
      <c r="K6" s="84"/>
      <c r="L6" s="84"/>
      <c r="M6" s="84"/>
      <c r="N6" s="90"/>
      <c r="O6" s="91"/>
      <c r="P6" s="84"/>
      <c r="Q6" s="84"/>
      <c r="R6" s="82"/>
      <c r="S6" s="84"/>
      <c r="T6" s="84"/>
      <c r="U6" s="84"/>
      <c r="V6" s="84"/>
      <c r="W6" s="84"/>
      <c r="X6" s="90"/>
      <c r="Y6" s="91"/>
    </row>
    <row r="7" spans="2:25" x14ac:dyDescent="0.35">
      <c r="B7" s="93"/>
      <c r="C7" s="93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35">
      <c r="B8" s="110" t="s">
        <v>20</v>
      </c>
      <c r="C8" s="6" t="s">
        <v>32</v>
      </c>
      <c r="D8" s="35">
        <v>29608</v>
      </c>
      <c r="E8" s="35">
        <v>24342855.59443938</v>
      </c>
      <c r="F8" s="36">
        <v>154</v>
      </c>
      <c r="G8" s="37">
        <v>95130.675595953493</v>
      </c>
      <c r="H8" s="35">
        <v>218</v>
      </c>
      <c r="I8" s="38">
        <v>329283.11775892391</v>
      </c>
      <c r="J8" s="36">
        <v>1394</v>
      </c>
      <c r="K8" s="39">
        <v>944660.90072715585</v>
      </c>
      <c r="L8" s="40">
        <v>0</v>
      </c>
      <c r="M8" s="39">
        <v>0</v>
      </c>
      <c r="N8" s="49">
        <v>1394</v>
      </c>
      <c r="O8" s="50">
        <v>944660.90072715585</v>
      </c>
      <c r="P8" s="35">
        <v>26950</v>
      </c>
      <c r="Q8" s="38">
        <v>22255478.292846046</v>
      </c>
      <c r="R8" s="36">
        <v>7</v>
      </c>
      <c r="S8" s="39">
        <v>13361.83392740582</v>
      </c>
      <c r="T8" s="40">
        <v>152</v>
      </c>
      <c r="U8" s="39">
        <v>112314.23823766132</v>
      </c>
      <c r="V8" s="40">
        <v>733</v>
      </c>
      <c r="W8" s="39">
        <v>592626.53534623724</v>
      </c>
      <c r="X8" s="49">
        <v>892</v>
      </c>
      <c r="Y8" s="50">
        <v>718302.60751130444</v>
      </c>
    </row>
    <row r="9" spans="2:25" x14ac:dyDescent="0.35">
      <c r="B9" s="109"/>
      <c r="C9" s="6" t="s">
        <v>1</v>
      </c>
      <c r="D9" s="35">
        <v>5224</v>
      </c>
      <c r="E9" s="35">
        <v>19116986.918694809</v>
      </c>
      <c r="F9" s="36">
        <v>16</v>
      </c>
      <c r="G9" s="37">
        <v>54075.3070169165</v>
      </c>
      <c r="H9" s="35">
        <v>94</v>
      </c>
      <c r="I9" s="38">
        <v>568976.89170251042</v>
      </c>
      <c r="J9" s="36">
        <v>234</v>
      </c>
      <c r="K9" s="39">
        <v>1053788.1845803042</v>
      </c>
      <c r="L9" s="40">
        <v>0</v>
      </c>
      <c r="M9" s="39">
        <v>0</v>
      </c>
      <c r="N9" s="49">
        <v>234</v>
      </c>
      <c r="O9" s="50">
        <v>1053788.1845803042</v>
      </c>
      <c r="P9" s="35">
        <v>4703</v>
      </c>
      <c r="Q9" s="38">
        <v>16414055.374195892</v>
      </c>
      <c r="R9" s="36">
        <v>5</v>
      </c>
      <c r="S9" s="39">
        <v>57843.134860675847</v>
      </c>
      <c r="T9" s="40">
        <v>21</v>
      </c>
      <c r="U9" s="39">
        <v>95870.286246765521</v>
      </c>
      <c r="V9" s="40">
        <v>151</v>
      </c>
      <c r="W9" s="39">
        <v>872377.74009174656</v>
      </c>
      <c r="X9" s="49">
        <v>177</v>
      </c>
      <c r="Y9" s="50">
        <v>1026091.1611991879</v>
      </c>
    </row>
    <row r="10" spans="2:25" x14ac:dyDescent="0.35">
      <c r="B10" s="109"/>
      <c r="C10" s="6" t="s">
        <v>33</v>
      </c>
      <c r="D10" s="35">
        <v>1710</v>
      </c>
      <c r="E10" s="35">
        <v>23079699.955588479</v>
      </c>
      <c r="F10" s="36">
        <v>2</v>
      </c>
      <c r="G10" s="37">
        <v>24421.106394736486</v>
      </c>
      <c r="H10" s="35">
        <v>95</v>
      </c>
      <c r="I10" s="38">
        <v>1984033.4806391215</v>
      </c>
      <c r="J10" s="36">
        <v>209</v>
      </c>
      <c r="K10" s="39">
        <v>2993434.5599822495</v>
      </c>
      <c r="L10" s="40">
        <v>0</v>
      </c>
      <c r="M10" s="39">
        <v>0</v>
      </c>
      <c r="N10" s="49">
        <v>209</v>
      </c>
      <c r="O10" s="50">
        <v>2993434.5599822495</v>
      </c>
      <c r="P10" s="35">
        <v>1268</v>
      </c>
      <c r="Q10" s="38">
        <v>14342114.163369527</v>
      </c>
      <c r="R10" s="36">
        <v>4</v>
      </c>
      <c r="S10" s="39">
        <v>159155.83910398264</v>
      </c>
      <c r="T10" s="40">
        <v>12</v>
      </c>
      <c r="U10" s="39">
        <v>257642.67246446991</v>
      </c>
      <c r="V10" s="40">
        <v>120</v>
      </c>
      <c r="W10" s="39">
        <v>3318898.1336343875</v>
      </c>
      <c r="X10" s="49">
        <v>136</v>
      </c>
      <c r="Y10" s="50">
        <v>3735696.6452028402</v>
      </c>
    </row>
    <row r="11" spans="2:25" x14ac:dyDescent="0.35">
      <c r="B11" s="109"/>
      <c r="C11" s="6" t="s">
        <v>34</v>
      </c>
      <c r="D11" s="35">
        <v>194</v>
      </c>
      <c r="E11" s="35">
        <v>6774787.7400115058</v>
      </c>
      <c r="F11" s="36">
        <v>0</v>
      </c>
      <c r="G11" s="37">
        <v>0</v>
      </c>
      <c r="H11" s="35">
        <v>15</v>
      </c>
      <c r="I11" s="38">
        <v>885090.67033494939</v>
      </c>
      <c r="J11" s="36">
        <v>25</v>
      </c>
      <c r="K11" s="39">
        <v>888718.94899931026</v>
      </c>
      <c r="L11" s="40">
        <v>0</v>
      </c>
      <c r="M11" s="39">
        <v>0</v>
      </c>
      <c r="N11" s="49">
        <v>25</v>
      </c>
      <c r="O11" s="50">
        <v>888718.94899931026</v>
      </c>
      <c r="P11" s="35">
        <v>136</v>
      </c>
      <c r="Q11" s="38">
        <v>3946544.5211422238</v>
      </c>
      <c r="R11" s="36">
        <v>1</v>
      </c>
      <c r="S11" s="39">
        <v>12210.553197368243</v>
      </c>
      <c r="T11" s="40">
        <v>7</v>
      </c>
      <c r="U11" s="39">
        <v>389830.63264969352</v>
      </c>
      <c r="V11" s="40">
        <v>10</v>
      </c>
      <c r="W11" s="39">
        <v>652392.41368796036</v>
      </c>
      <c r="X11" s="49">
        <v>18</v>
      </c>
      <c r="Y11" s="50">
        <v>1054433.5995350222</v>
      </c>
    </row>
    <row r="12" spans="2:25" x14ac:dyDescent="0.35">
      <c r="B12" s="110" t="s">
        <v>21</v>
      </c>
      <c r="C12" s="16" t="s">
        <v>32</v>
      </c>
      <c r="D12" s="41">
        <v>145</v>
      </c>
      <c r="E12" s="41">
        <v>255875.0204526766</v>
      </c>
      <c r="F12" s="42">
        <v>0</v>
      </c>
      <c r="G12" s="43">
        <v>0</v>
      </c>
      <c r="H12" s="41">
        <v>14</v>
      </c>
      <c r="I12" s="44">
        <v>27944.723174548464</v>
      </c>
      <c r="J12" s="42">
        <v>4</v>
      </c>
      <c r="K12" s="44">
        <v>7744.9794566164283</v>
      </c>
      <c r="L12" s="41">
        <v>0</v>
      </c>
      <c r="M12" s="44">
        <v>0</v>
      </c>
      <c r="N12" s="51">
        <v>4</v>
      </c>
      <c r="O12" s="52">
        <v>7744.9794566164283</v>
      </c>
      <c r="P12" s="41">
        <v>98</v>
      </c>
      <c r="Q12" s="44">
        <v>156899.76496429459</v>
      </c>
      <c r="R12" s="42">
        <v>11</v>
      </c>
      <c r="S12" s="44">
        <v>26200.358432067285</v>
      </c>
      <c r="T12" s="41">
        <v>2</v>
      </c>
      <c r="U12" s="44">
        <v>5058.6577531954144</v>
      </c>
      <c r="V12" s="41">
        <v>16</v>
      </c>
      <c r="W12" s="44">
        <v>32026.536671954418</v>
      </c>
      <c r="X12" s="51">
        <v>29</v>
      </c>
      <c r="Y12" s="52">
        <v>63285.552857217117</v>
      </c>
    </row>
    <row r="13" spans="2:25" x14ac:dyDescent="0.35">
      <c r="B13" s="111"/>
      <c r="C13" s="33" t="s">
        <v>1</v>
      </c>
      <c r="D13" s="40">
        <v>133</v>
      </c>
      <c r="E13" s="40">
        <v>506668.91573427466</v>
      </c>
      <c r="F13" s="36">
        <v>1</v>
      </c>
      <c r="G13" s="37">
        <v>348.87294849623549</v>
      </c>
      <c r="H13" s="40">
        <v>24</v>
      </c>
      <c r="I13" s="39">
        <v>102254.66120424663</v>
      </c>
      <c r="J13" s="36">
        <v>4</v>
      </c>
      <c r="K13" s="39">
        <v>15001.536785338127</v>
      </c>
      <c r="L13" s="40">
        <v>0</v>
      </c>
      <c r="M13" s="39">
        <v>0</v>
      </c>
      <c r="N13" s="49">
        <v>4</v>
      </c>
      <c r="O13" s="50">
        <v>15001.536785338127</v>
      </c>
      <c r="P13" s="40">
        <v>77</v>
      </c>
      <c r="Q13" s="39">
        <v>279517.73896837572</v>
      </c>
      <c r="R13" s="36">
        <v>8</v>
      </c>
      <c r="S13" s="39">
        <v>39073.770231578375</v>
      </c>
      <c r="T13" s="40">
        <v>5</v>
      </c>
      <c r="U13" s="39">
        <v>23025.614600751545</v>
      </c>
      <c r="V13" s="40">
        <v>14</v>
      </c>
      <c r="W13" s="39">
        <v>47446.720995488024</v>
      </c>
      <c r="X13" s="49">
        <v>27</v>
      </c>
      <c r="Y13" s="50">
        <v>109546.10582781794</v>
      </c>
    </row>
    <row r="14" spans="2:25" x14ac:dyDescent="0.35">
      <c r="B14" s="111"/>
      <c r="C14" s="33" t="s">
        <v>33</v>
      </c>
      <c r="D14" s="40">
        <v>94</v>
      </c>
      <c r="E14" s="40">
        <v>1403725.1955694531</v>
      </c>
      <c r="F14" s="36">
        <v>0</v>
      </c>
      <c r="G14" s="37">
        <v>0</v>
      </c>
      <c r="H14" s="40">
        <v>15</v>
      </c>
      <c r="I14" s="39">
        <v>118302.81683507345</v>
      </c>
      <c r="J14" s="36">
        <v>3</v>
      </c>
      <c r="K14" s="39">
        <v>8547.3872381577694</v>
      </c>
      <c r="L14" s="40">
        <v>0</v>
      </c>
      <c r="M14" s="39">
        <v>0</v>
      </c>
      <c r="N14" s="49">
        <v>3</v>
      </c>
      <c r="O14" s="50">
        <v>8547.3872381577694</v>
      </c>
      <c r="P14" s="40">
        <v>54</v>
      </c>
      <c r="Q14" s="39">
        <v>979530.5774928804</v>
      </c>
      <c r="R14" s="36">
        <v>7</v>
      </c>
      <c r="S14" s="39">
        <v>103964.13865187818</v>
      </c>
      <c r="T14" s="40">
        <v>1</v>
      </c>
      <c r="U14" s="39">
        <v>17443.647424811774</v>
      </c>
      <c r="V14" s="40">
        <v>14</v>
      </c>
      <c r="W14" s="39">
        <v>175936.62792665156</v>
      </c>
      <c r="X14" s="49">
        <v>22</v>
      </c>
      <c r="Y14" s="50">
        <v>297344.41400334152</v>
      </c>
    </row>
    <row r="15" spans="2:25" x14ac:dyDescent="0.35">
      <c r="B15" s="112"/>
      <c r="C15" s="17" t="s">
        <v>34</v>
      </c>
      <c r="D15" s="45">
        <v>5</v>
      </c>
      <c r="E15" s="45">
        <v>171645.49066014786</v>
      </c>
      <c r="F15" s="46">
        <v>0</v>
      </c>
      <c r="G15" s="47">
        <v>0</v>
      </c>
      <c r="H15" s="45">
        <v>2</v>
      </c>
      <c r="I15" s="48">
        <v>39073.770231578375</v>
      </c>
      <c r="J15" s="46">
        <v>1</v>
      </c>
      <c r="K15" s="48">
        <v>6977.4589699247099</v>
      </c>
      <c r="L15" s="45">
        <v>0</v>
      </c>
      <c r="M15" s="48">
        <v>0</v>
      </c>
      <c r="N15" s="53">
        <v>1</v>
      </c>
      <c r="O15" s="54">
        <v>6977.4589699247099</v>
      </c>
      <c r="P15" s="45">
        <v>1</v>
      </c>
      <c r="Q15" s="48">
        <v>6977.4589699247099</v>
      </c>
      <c r="R15" s="46">
        <v>1</v>
      </c>
      <c r="S15" s="48">
        <v>118616.80248872007</v>
      </c>
      <c r="T15" s="45">
        <v>0</v>
      </c>
      <c r="U15" s="48">
        <v>0</v>
      </c>
      <c r="V15" s="45">
        <v>0</v>
      </c>
      <c r="W15" s="48">
        <v>0</v>
      </c>
      <c r="X15" s="53">
        <v>1</v>
      </c>
      <c r="Y15" s="54">
        <v>118616.80248872007</v>
      </c>
    </row>
    <row r="16" spans="2:25" x14ac:dyDescent="0.35">
      <c r="B16" s="109" t="s">
        <v>22</v>
      </c>
      <c r="C16" s="6" t="s">
        <v>32</v>
      </c>
      <c r="D16" s="35">
        <v>211428</v>
      </c>
      <c r="E16" s="35">
        <v>69071397.476915956</v>
      </c>
      <c r="F16" s="36">
        <v>0</v>
      </c>
      <c r="G16" s="37">
        <v>0</v>
      </c>
      <c r="H16" s="35">
        <v>35556</v>
      </c>
      <c r="I16" s="38">
        <v>20529620.55207051</v>
      </c>
      <c r="J16" s="36">
        <v>19432</v>
      </c>
      <c r="K16" s="39">
        <v>4105038.2433828395</v>
      </c>
      <c r="L16" s="40">
        <v>4600</v>
      </c>
      <c r="M16" s="39">
        <v>3534108.3940575775</v>
      </c>
      <c r="N16" s="49">
        <v>24032</v>
      </c>
      <c r="O16" s="50">
        <v>7639146.637440417</v>
      </c>
      <c r="P16" s="35">
        <v>114951</v>
      </c>
      <c r="Q16" s="38">
        <v>23496384.476025976</v>
      </c>
      <c r="R16" s="36">
        <v>0</v>
      </c>
      <c r="S16" s="39">
        <v>0</v>
      </c>
      <c r="T16" s="40">
        <v>26580</v>
      </c>
      <c r="U16" s="39">
        <v>11050375.206332184</v>
      </c>
      <c r="V16" s="40">
        <v>10309</v>
      </c>
      <c r="W16" s="39">
        <v>6355870.6050468655</v>
      </c>
      <c r="X16" s="49">
        <v>36889</v>
      </c>
      <c r="Y16" s="50">
        <v>17406245.811379049</v>
      </c>
    </row>
    <row r="17" spans="2:25" x14ac:dyDescent="0.35">
      <c r="B17" s="109"/>
      <c r="C17" s="6" t="s">
        <v>1</v>
      </c>
      <c r="D17" s="35">
        <v>4572</v>
      </c>
      <c r="E17" s="35">
        <v>19747781.226693105</v>
      </c>
      <c r="F17" s="36">
        <v>0</v>
      </c>
      <c r="G17" s="37">
        <v>0</v>
      </c>
      <c r="H17" s="35">
        <v>1406</v>
      </c>
      <c r="I17" s="38">
        <v>7458334.7160331197</v>
      </c>
      <c r="J17" s="36">
        <v>316</v>
      </c>
      <c r="K17" s="39">
        <v>956816.50640024873</v>
      </c>
      <c r="L17" s="40">
        <v>190</v>
      </c>
      <c r="M17" s="39">
        <v>712706.6505301299</v>
      </c>
      <c r="N17" s="49">
        <v>506</v>
      </c>
      <c r="O17" s="50">
        <v>1669523.1569303786</v>
      </c>
      <c r="P17" s="35">
        <v>1704</v>
      </c>
      <c r="Q17" s="38">
        <v>5567318.1541620716</v>
      </c>
      <c r="R17" s="36">
        <v>0</v>
      </c>
      <c r="S17" s="39">
        <v>0</v>
      </c>
      <c r="T17" s="40">
        <v>454</v>
      </c>
      <c r="U17" s="39">
        <v>1988046.9193995339</v>
      </c>
      <c r="V17" s="40">
        <v>502</v>
      </c>
      <c r="W17" s="39">
        <v>3064558.2801680029</v>
      </c>
      <c r="X17" s="49">
        <v>956</v>
      </c>
      <c r="Y17" s="50">
        <v>5052605.1995675368</v>
      </c>
    </row>
    <row r="18" spans="2:25" x14ac:dyDescent="0.35">
      <c r="B18" s="109"/>
      <c r="C18" s="6" t="s">
        <v>33</v>
      </c>
      <c r="D18" s="35">
        <v>1457</v>
      </c>
      <c r="E18" s="35">
        <v>25017717.412283748</v>
      </c>
      <c r="F18" s="36">
        <v>0</v>
      </c>
      <c r="G18" s="37">
        <v>0</v>
      </c>
      <c r="H18" s="35">
        <v>243</v>
      </c>
      <c r="I18" s="38">
        <v>4359094.8857667865</v>
      </c>
      <c r="J18" s="36">
        <v>186</v>
      </c>
      <c r="K18" s="39">
        <v>4252182.5918329544</v>
      </c>
      <c r="L18" s="40">
        <v>59</v>
      </c>
      <c r="M18" s="39">
        <v>451012.98306256719</v>
      </c>
      <c r="N18" s="49">
        <v>245</v>
      </c>
      <c r="O18" s="50">
        <v>4703195.5748955216</v>
      </c>
      <c r="P18" s="35">
        <v>721</v>
      </c>
      <c r="Q18" s="38">
        <v>12254394.008002449</v>
      </c>
      <c r="R18" s="36">
        <v>0</v>
      </c>
      <c r="S18" s="39">
        <v>0</v>
      </c>
      <c r="T18" s="40">
        <v>93</v>
      </c>
      <c r="U18" s="39">
        <v>1933574.6958612853</v>
      </c>
      <c r="V18" s="40">
        <v>155</v>
      </c>
      <c r="W18" s="39">
        <v>1767458.2477577063</v>
      </c>
      <c r="X18" s="49">
        <v>248</v>
      </c>
      <c r="Y18" s="50">
        <v>3701032.9436189914</v>
      </c>
    </row>
    <row r="19" spans="2:25" x14ac:dyDescent="0.35">
      <c r="B19" s="109"/>
      <c r="C19" s="6" t="s">
        <v>34</v>
      </c>
      <c r="D19" s="35">
        <v>209</v>
      </c>
      <c r="E19" s="35">
        <v>9854727.7798109315</v>
      </c>
      <c r="F19" s="36">
        <v>0</v>
      </c>
      <c r="G19" s="37">
        <v>0</v>
      </c>
      <c r="H19" s="35">
        <v>11</v>
      </c>
      <c r="I19" s="38">
        <v>360734.6287451075</v>
      </c>
      <c r="J19" s="36">
        <v>63</v>
      </c>
      <c r="K19" s="39">
        <v>4596083.5794224963</v>
      </c>
      <c r="L19" s="40">
        <v>8</v>
      </c>
      <c r="M19" s="39">
        <v>192159.22003172652</v>
      </c>
      <c r="N19" s="49">
        <v>71</v>
      </c>
      <c r="O19" s="50">
        <v>4788242.7994542224</v>
      </c>
      <c r="P19" s="35">
        <v>93</v>
      </c>
      <c r="Q19" s="38">
        <v>3918929.166790226</v>
      </c>
      <c r="R19" s="36">
        <v>0</v>
      </c>
      <c r="S19" s="39">
        <v>0</v>
      </c>
      <c r="T19" s="40">
        <v>10</v>
      </c>
      <c r="U19" s="39">
        <v>514679.35261740186</v>
      </c>
      <c r="V19" s="40">
        <v>24</v>
      </c>
      <c r="W19" s="39">
        <v>272141.83220397343</v>
      </c>
      <c r="X19" s="49">
        <v>34</v>
      </c>
      <c r="Y19" s="50">
        <v>786821.1848213753</v>
      </c>
    </row>
    <row r="20" spans="2:25" x14ac:dyDescent="0.35">
      <c r="B20" s="110" t="s">
        <v>23</v>
      </c>
      <c r="C20" s="16" t="s">
        <v>32</v>
      </c>
      <c r="D20" s="41">
        <v>7982</v>
      </c>
      <c r="E20" s="41">
        <v>7200095.2078462914</v>
      </c>
      <c r="F20" s="42">
        <v>1026</v>
      </c>
      <c r="G20" s="43">
        <v>1398559.8839718348</v>
      </c>
      <c r="H20" s="41">
        <v>63</v>
      </c>
      <c r="I20" s="44">
        <v>30998.525593145067</v>
      </c>
      <c r="J20" s="42">
        <v>90</v>
      </c>
      <c r="K20" s="44">
        <v>67510.711690348748</v>
      </c>
      <c r="L20" s="41">
        <v>12</v>
      </c>
      <c r="M20" s="44">
        <v>7329.7894586643124</v>
      </c>
      <c r="N20" s="51">
        <v>102</v>
      </c>
      <c r="O20" s="52">
        <v>74840.501149013056</v>
      </c>
      <c r="P20" s="41">
        <v>2594</v>
      </c>
      <c r="Q20" s="44">
        <v>2613759.1478848006</v>
      </c>
      <c r="R20" s="42">
        <v>520</v>
      </c>
      <c r="S20" s="44">
        <v>303214.50324155297</v>
      </c>
      <c r="T20" s="41">
        <v>96</v>
      </c>
      <c r="U20" s="44">
        <v>134484.77438211985</v>
      </c>
      <c r="V20" s="41">
        <v>3581</v>
      </c>
      <c r="W20" s="44">
        <v>2644237.8716238257</v>
      </c>
      <c r="X20" s="51">
        <v>4197</v>
      </c>
      <c r="Y20" s="52">
        <v>3081937.1492474987</v>
      </c>
    </row>
    <row r="21" spans="2:25" x14ac:dyDescent="0.35">
      <c r="B21" s="111"/>
      <c r="C21" s="33" t="s">
        <v>1</v>
      </c>
      <c r="D21" s="40">
        <v>1648</v>
      </c>
      <c r="E21" s="40">
        <v>11441674.013640236</v>
      </c>
      <c r="F21" s="36">
        <v>251</v>
      </c>
      <c r="G21" s="37">
        <v>2507590.0453639496</v>
      </c>
      <c r="H21" s="40">
        <v>5</v>
      </c>
      <c r="I21" s="39">
        <v>23234.938369849282</v>
      </c>
      <c r="J21" s="36">
        <v>19</v>
      </c>
      <c r="K21" s="39">
        <v>80353.3235904748</v>
      </c>
      <c r="L21" s="40">
        <v>1</v>
      </c>
      <c r="M21" s="39">
        <v>4779.5593943984259</v>
      </c>
      <c r="N21" s="49">
        <v>20</v>
      </c>
      <c r="O21" s="50">
        <v>85132.882984873228</v>
      </c>
      <c r="P21" s="40">
        <v>1068</v>
      </c>
      <c r="Q21" s="39">
        <v>6250224.883328164</v>
      </c>
      <c r="R21" s="36">
        <v>25</v>
      </c>
      <c r="S21" s="39">
        <v>212897.95762798493</v>
      </c>
      <c r="T21" s="40">
        <v>22</v>
      </c>
      <c r="U21" s="39">
        <v>219061.90610921886</v>
      </c>
      <c r="V21" s="40">
        <v>257</v>
      </c>
      <c r="W21" s="39">
        <v>2143531.3998561949</v>
      </c>
      <c r="X21" s="49">
        <v>304</v>
      </c>
      <c r="Y21" s="50">
        <v>2575491.2635933985</v>
      </c>
    </row>
    <row r="22" spans="2:25" x14ac:dyDescent="0.35">
      <c r="B22" s="111"/>
      <c r="C22" s="33" t="s">
        <v>33</v>
      </c>
      <c r="D22" s="40">
        <v>815</v>
      </c>
      <c r="E22" s="40">
        <v>13441762.453316439</v>
      </c>
      <c r="F22" s="36">
        <v>90</v>
      </c>
      <c r="G22" s="37">
        <v>1952676.7800282796</v>
      </c>
      <c r="H22" s="40">
        <v>1</v>
      </c>
      <c r="I22" s="39">
        <v>13954.970724326527</v>
      </c>
      <c r="J22" s="36">
        <v>6</v>
      </c>
      <c r="K22" s="39">
        <v>46751.723728907578</v>
      </c>
      <c r="L22" s="40">
        <v>1</v>
      </c>
      <c r="M22" s="39">
        <v>15699.282682330597</v>
      </c>
      <c r="N22" s="49">
        <v>7</v>
      </c>
      <c r="O22" s="50">
        <v>62451.006411238173</v>
      </c>
      <c r="P22" s="40">
        <v>619</v>
      </c>
      <c r="Q22" s="39">
        <v>8974934.1826412678</v>
      </c>
      <c r="R22" s="36">
        <v>0</v>
      </c>
      <c r="S22" s="39">
        <v>0</v>
      </c>
      <c r="T22" s="40">
        <v>58</v>
      </c>
      <c r="U22" s="39">
        <v>1642599.8465656773</v>
      </c>
      <c r="V22" s="40">
        <v>40</v>
      </c>
      <c r="W22" s="39">
        <v>795145.66694564873</v>
      </c>
      <c r="X22" s="49">
        <v>98</v>
      </c>
      <c r="Y22" s="50">
        <v>2437745.5135113262</v>
      </c>
    </row>
    <row r="23" spans="2:25" x14ac:dyDescent="0.35">
      <c r="B23" s="112"/>
      <c r="C23" s="17" t="s">
        <v>34</v>
      </c>
      <c r="D23" s="45">
        <v>98</v>
      </c>
      <c r="E23" s="45">
        <v>3426817.3284495771</v>
      </c>
      <c r="F23" s="46">
        <v>13</v>
      </c>
      <c r="G23" s="47">
        <v>443068.64459021908</v>
      </c>
      <c r="H23" s="45">
        <v>0</v>
      </c>
      <c r="I23" s="48">
        <v>0</v>
      </c>
      <c r="J23" s="46">
        <v>1</v>
      </c>
      <c r="K23" s="48">
        <v>26165.471137217661</v>
      </c>
      <c r="L23" s="45">
        <v>1</v>
      </c>
      <c r="M23" s="48">
        <v>34887.294849623548</v>
      </c>
      <c r="N23" s="53">
        <v>2</v>
      </c>
      <c r="O23" s="54">
        <v>61052.765986841208</v>
      </c>
      <c r="P23" s="45">
        <v>71</v>
      </c>
      <c r="Q23" s="48">
        <v>2308679.5285191424</v>
      </c>
      <c r="R23" s="46">
        <v>0</v>
      </c>
      <c r="S23" s="48">
        <v>0</v>
      </c>
      <c r="T23" s="45">
        <v>9</v>
      </c>
      <c r="U23" s="48">
        <v>568662.90604886389</v>
      </c>
      <c r="V23" s="45">
        <v>3</v>
      </c>
      <c r="W23" s="48">
        <v>45353.483304510613</v>
      </c>
      <c r="X23" s="53">
        <v>12</v>
      </c>
      <c r="Y23" s="54">
        <v>614016.38935337448</v>
      </c>
    </row>
    <row r="24" spans="2:25" x14ac:dyDescent="0.35">
      <c r="B24" s="109" t="s">
        <v>24</v>
      </c>
      <c r="C24" s="6" t="s">
        <v>32</v>
      </c>
      <c r="D24" s="35">
        <v>24834</v>
      </c>
      <c r="E24" s="35">
        <v>18138525.247760847</v>
      </c>
      <c r="F24" s="36">
        <v>0</v>
      </c>
      <c r="G24" s="37">
        <v>0</v>
      </c>
      <c r="H24" s="35">
        <v>1789</v>
      </c>
      <c r="I24" s="38">
        <v>266685.31422812038</v>
      </c>
      <c r="J24" s="36">
        <v>5503</v>
      </c>
      <c r="K24" s="39">
        <v>3232658.1411421332</v>
      </c>
      <c r="L24" s="40">
        <v>0</v>
      </c>
      <c r="M24" s="39">
        <v>0</v>
      </c>
      <c r="N24" s="49">
        <v>5503</v>
      </c>
      <c r="O24" s="50">
        <v>3232658.1411421332</v>
      </c>
      <c r="P24" s="35">
        <v>16135</v>
      </c>
      <c r="Q24" s="38">
        <v>14520930.173637556</v>
      </c>
      <c r="R24" s="36">
        <v>0</v>
      </c>
      <c r="S24" s="39">
        <v>0</v>
      </c>
      <c r="T24" s="40">
        <v>345</v>
      </c>
      <c r="U24" s="39">
        <v>3488.7414861917832</v>
      </c>
      <c r="V24" s="40">
        <v>1062</v>
      </c>
      <c r="W24" s="39">
        <v>114762.87726684559</v>
      </c>
      <c r="X24" s="49">
        <v>1407</v>
      </c>
      <c r="Y24" s="50">
        <v>118251.61875303737</v>
      </c>
    </row>
    <row r="25" spans="2:25" x14ac:dyDescent="0.35">
      <c r="B25" s="109"/>
      <c r="C25" s="6" t="s">
        <v>1</v>
      </c>
      <c r="D25" s="35">
        <v>4435</v>
      </c>
      <c r="E25" s="35">
        <v>21770546.759615727</v>
      </c>
      <c r="F25" s="36">
        <v>0</v>
      </c>
      <c r="G25" s="37">
        <v>0</v>
      </c>
      <c r="H25" s="35">
        <v>108</v>
      </c>
      <c r="I25" s="38">
        <v>428311.32127605163</v>
      </c>
      <c r="J25" s="36">
        <v>975</v>
      </c>
      <c r="K25" s="39">
        <v>4332625.1049322607</v>
      </c>
      <c r="L25" s="40">
        <v>0</v>
      </c>
      <c r="M25" s="39">
        <v>0</v>
      </c>
      <c r="N25" s="49">
        <v>975</v>
      </c>
      <c r="O25" s="50">
        <v>4332625.1049322607</v>
      </c>
      <c r="P25" s="35">
        <v>3095</v>
      </c>
      <c r="Q25" s="38">
        <v>16400768.734390117</v>
      </c>
      <c r="R25" s="36">
        <v>0</v>
      </c>
      <c r="S25" s="39">
        <v>0</v>
      </c>
      <c r="T25" s="40">
        <v>122</v>
      </c>
      <c r="U25" s="39">
        <v>33003.385079331965</v>
      </c>
      <c r="V25" s="40">
        <v>135</v>
      </c>
      <c r="W25" s="39">
        <v>575838.21393796278</v>
      </c>
      <c r="X25" s="49">
        <v>257</v>
      </c>
      <c r="Y25" s="50">
        <v>608841.59901729471</v>
      </c>
    </row>
    <row r="26" spans="2:25" x14ac:dyDescent="0.35">
      <c r="B26" s="109"/>
      <c r="C26" s="6" t="s">
        <v>33</v>
      </c>
      <c r="D26" s="35">
        <v>1770</v>
      </c>
      <c r="E26" s="35">
        <v>33083697.572437361</v>
      </c>
      <c r="F26" s="36">
        <v>0</v>
      </c>
      <c r="G26" s="37">
        <v>0</v>
      </c>
      <c r="H26" s="35">
        <v>66</v>
      </c>
      <c r="I26" s="38">
        <v>2154331.5199033762</v>
      </c>
      <c r="J26" s="36">
        <v>242</v>
      </c>
      <c r="K26" s="39">
        <v>3494283.0377623569</v>
      </c>
      <c r="L26" s="40">
        <v>0</v>
      </c>
      <c r="M26" s="39">
        <v>0</v>
      </c>
      <c r="N26" s="49">
        <v>242</v>
      </c>
      <c r="O26" s="50">
        <v>3494283.0377623569</v>
      </c>
      <c r="P26" s="35">
        <v>1361</v>
      </c>
      <c r="Q26" s="38">
        <v>25205286.325471248</v>
      </c>
      <c r="R26" s="36">
        <v>0</v>
      </c>
      <c r="S26" s="39">
        <v>0</v>
      </c>
      <c r="T26" s="40">
        <v>18</v>
      </c>
      <c r="U26" s="39">
        <v>213510.24482856906</v>
      </c>
      <c r="V26" s="40">
        <v>83</v>
      </c>
      <c r="W26" s="39">
        <v>2016286.4444718116</v>
      </c>
      <c r="X26" s="49">
        <v>101</v>
      </c>
      <c r="Y26" s="50">
        <v>2229796.6893003806</v>
      </c>
    </row>
    <row r="27" spans="2:25" x14ac:dyDescent="0.35">
      <c r="B27" s="109"/>
      <c r="C27" s="6" t="s">
        <v>34</v>
      </c>
      <c r="D27" s="35">
        <v>205</v>
      </c>
      <c r="E27" s="35">
        <v>10714386.238532111</v>
      </c>
      <c r="F27" s="36">
        <v>0</v>
      </c>
      <c r="G27" s="37">
        <v>0</v>
      </c>
      <c r="H27" s="35">
        <v>9</v>
      </c>
      <c r="I27" s="38">
        <v>559836.42045190907</v>
      </c>
      <c r="J27" s="36">
        <v>14</v>
      </c>
      <c r="K27" s="39">
        <v>820087.67208594282</v>
      </c>
      <c r="L27" s="40">
        <v>0</v>
      </c>
      <c r="M27" s="39">
        <v>0</v>
      </c>
      <c r="N27" s="49">
        <v>14</v>
      </c>
      <c r="O27" s="50">
        <v>820087.67208594282</v>
      </c>
      <c r="P27" s="35">
        <v>162</v>
      </c>
      <c r="Q27" s="38">
        <v>7817234.6253610402</v>
      </c>
      <c r="R27" s="36">
        <v>0</v>
      </c>
      <c r="S27" s="39">
        <v>0</v>
      </c>
      <c r="T27" s="40">
        <v>8</v>
      </c>
      <c r="U27" s="39">
        <v>864646.71555307007</v>
      </c>
      <c r="V27" s="40">
        <v>12</v>
      </c>
      <c r="W27" s="39">
        <v>652580.80508014839</v>
      </c>
      <c r="X27" s="49">
        <v>20</v>
      </c>
      <c r="Y27" s="50">
        <v>1517227.5206332183</v>
      </c>
    </row>
    <row r="28" spans="2:25" x14ac:dyDescent="0.35">
      <c r="B28" s="110" t="s">
        <v>25</v>
      </c>
      <c r="C28" s="16" t="s">
        <v>32</v>
      </c>
      <c r="D28" s="41">
        <v>295</v>
      </c>
      <c r="E28" s="41">
        <v>270480.04568840133</v>
      </c>
      <c r="F28" s="42">
        <v>15</v>
      </c>
      <c r="G28" s="43">
        <v>12769.342998974662</v>
      </c>
      <c r="H28" s="41">
        <v>67</v>
      </c>
      <c r="I28" s="44">
        <v>69215.38125010248</v>
      </c>
      <c r="J28" s="42">
        <v>62</v>
      </c>
      <c r="K28" s="44">
        <v>50099.202022904909</v>
      </c>
      <c r="L28" s="41">
        <v>0</v>
      </c>
      <c r="M28" s="44">
        <v>0</v>
      </c>
      <c r="N28" s="51">
        <v>62</v>
      </c>
      <c r="O28" s="52">
        <v>50099.202022904909</v>
      </c>
      <c r="P28" s="41">
        <v>140</v>
      </c>
      <c r="Q28" s="44">
        <v>129700.46117515062</v>
      </c>
      <c r="R28" s="42">
        <v>0</v>
      </c>
      <c r="S28" s="44">
        <v>0</v>
      </c>
      <c r="T28" s="41">
        <v>0</v>
      </c>
      <c r="U28" s="44">
        <v>0</v>
      </c>
      <c r="V28" s="41">
        <v>11</v>
      </c>
      <c r="W28" s="44">
        <v>8695.6582412686694</v>
      </c>
      <c r="X28" s="51">
        <v>11</v>
      </c>
      <c r="Y28" s="52">
        <v>8695.6582412686694</v>
      </c>
    </row>
    <row r="29" spans="2:25" x14ac:dyDescent="0.35">
      <c r="B29" s="111"/>
      <c r="C29" s="33" t="s">
        <v>1</v>
      </c>
      <c r="D29" s="40">
        <v>151</v>
      </c>
      <c r="E29" s="40">
        <v>669522.63365584309</v>
      </c>
      <c r="F29" s="36">
        <v>4</v>
      </c>
      <c r="G29" s="37">
        <v>23723.360497744012</v>
      </c>
      <c r="H29" s="40">
        <v>25</v>
      </c>
      <c r="I29" s="39">
        <v>168540.52141853137</v>
      </c>
      <c r="J29" s="36">
        <v>24</v>
      </c>
      <c r="K29" s="39">
        <v>106531.25046879803</v>
      </c>
      <c r="L29" s="40">
        <v>0</v>
      </c>
      <c r="M29" s="39">
        <v>0</v>
      </c>
      <c r="N29" s="49">
        <v>24</v>
      </c>
      <c r="O29" s="50">
        <v>106531.25046879803</v>
      </c>
      <c r="P29" s="40">
        <v>93</v>
      </c>
      <c r="Q29" s="39">
        <v>346934.36618332641</v>
      </c>
      <c r="R29" s="36">
        <v>0</v>
      </c>
      <c r="S29" s="39">
        <v>0</v>
      </c>
      <c r="T29" s="40">
        <v>0</v>
      </c>
      <c r="U29" s="39">
        <v>0</v>
      </c>
      <c r="V29" s="40">
        <v>5</v>
      </c>
      <c r="W29" s="39">
        <v>23793.135087443261</v>
      </c>
      <c r="X29" s="49">
        <v>5</v>
      </c>
      <c r="Y29" s="50">
        <v>23793.135087443261</v>
      </c>
    </row>
    <row r="30" spans="2:25" x14ac:dyDescent="0.35">
      <c r="B30" s="111"/>
      <c r="C30" s="33" t="s">
        <v>33</v>
      </c>
      <c r="D30" s="40">
        <v>139</v>
      </c>
      <c r="E30" s="40">
        <v>1711250.3051417244</v>
      </c>
      <c r="F30" s="36">
        <v>1</v>
      </c>
      <c r="G30" s="37">
        <v>1744.3647424811775</v>
      </c>
      <c r="H30" s="40">
        <v>16</v>
      </c>
      <c r="I30" s="39">
        <v>161795.65604336909</v>
      </c>
      <c r="J30" s="36">
        <v>37</v>
      </c>
      <c r="K30" s="39">
        <v>577810.34460623236</v>
      </c>
      <c r="L30" s="40">
        <v>0</v>
      </c>
      <c r="M30" s="39">
        <v>0</v>
      </c>
      <c r="N30" s="49">
        <v>37</v>
      </c>
      <c r="O30" s="50">
        <v>577810.34460623236</v>
      </c>
      <c r="P30" s="40">
        <v>83</v>
      </c>
      <c r="Q30" s="39">
        <v>958387.13244926604</v>
      </c>
      <c r="R30" s="36">
        <v>0</v>
      </c>
      <c r="S30" s="39">
        <v>0</v>
      </c>
      <c r="T30" s="40">
        <v>0</v>
      </c>
      <c r="U30" s="39">
        <v>0</v>
      </c>
      <c r="V30" s="40">
        <v>2</v>
      </c>
      <c r="W30" s="39">
        <v>11512.807300375771</v>
      </c>
      <c r="X30" s="49">
        <v>2</v>
      </c>
      <c r="Y30" s="50">
        <v>11512.807300375771</v>
      </c>
    </row>
    <row r="31" spans="2:25" x14ac:dyDescent="0.35">
      <c r="B31" s="112"/>
      <c r="C31" s="17" t="s">
        <v>34</v>
      </c>
      <c r="D31" s="45">
        <v>28</v>
      </c>
      <c r="E31" s="45">
        <v>621825.07301038632</v>
      </c>
      <c r="F31" s="46">
        <v>1</v>
      </c>
      <c r="G31" s="47">
        <v>697.74589699247099</v>
      </c>
      <c r="H31" s="45">
        <v>8</v>
      </c>
      <c r="I31" s="48">
        <v>136688.42122082505</v>
      </c>
      <c r="J31" s="46">
        <v>8</v>
      </c>
      <c r="K31" s="48">
        <v>273865.26456954487</v>
      </c>
      <c r="L31" s="45">
        <v>0</v>
      </c>
      <c r="M31" s="48">
        <v>0</v>
      </c>
      <c r="N31" s="53">
        <v>8</v>
      </c>
      <c r="O31" s="54">
        <v>273865.26456954487</v>
      </c>
      <c r="P31" s="45">
        <v>11</v>
      </c>
      <c r="Q31" s="48">
        <v>210573.64132302391</v>
      </c>
      <c r="R31" s="46">
        <v>0</v>
      </c>
      <c r="S31" s="48">
        <v>0</v>
      </c>
      <c r="T31" s="45">
        <v>0</v>
      </c>
      <c r="U31" s="48">
        <v>0</v>
      </c>
      <c r="V31" s="45">
        <v>0</v>
      </c>
      <c r="W31" s="48">
        <v>0</v>
      </c>
      <c r="X31" s="53">
        <v>0</v>
      </c>
      <c r="Y31" s="54">
        <v>0</v>
      </c>
    </row>
    <row r="32" spans="2:25" x14ac:dyDescent="0.35">
      <c r="B32" s="109" t="s">
        <v>26</v>
      </c>
      <c r="C32" s="6" t="s">
        <v>32</v>
      </c>
      <c r="D32" s="35">
        <v>46729</v>
      </c>
      <c r="E32" s="35">
        <v>28836900.385888372</v>
      </c>
      <c r="F32" s="36">
        <v>0</v>
      </c>
      <c r="G32" s="37">
        <v>0</v>
      </c>
      <c r="H32" s="35">
        <v>0</v>
      </c>
      <c r="I32" s="38">
        <v>0</v>
      </c>
      <c r="J32" s="36">
        <v>11680</v>
      </c>
      <c r="K32" s="39">
        <v>6908502.5842414778</v>
      </c>
      <c r="L32" s="40">
        <v>438</v>
      </c>
      <c r="M32" s="39">
        <v>341107.49790763448</v>
      </c>
      <c r="N32" s="49">
        <v>12118</v>
      </c>
      <c r="O32" s="50">
        <v>7249610.0821491126</v>
      </c>
      <c r="P32" s="35">
        <v>27189</v>
      </c>
      <c r="Q32" s="38">
        <v>18921882.049126197</v>
      </c>
      <c r="R32" s="36">
        <v>0</v>
      </c>
      <c r="S32" s="39">
        <v>0</v>
      </c>
      <c r="T32" s="40">
        <v>1835</v>
      </c>
      <c r="U32" s="39">
        <v>0</v>
      </c>
      <c r="V32" s="40">
        <v>5587</v>
      </c>
      <c r="W32" s="39">
        <v>2665408.2546130596</v>
      </c>
      <c r="X32" s="49">
        <v>7422</v>
      </c>
      <c r="Y32" s="50">
        <v>2665408.2546130596</v>
      </c>
    </row>
    <row r="33" spans="2:25" x14ac:dyDescent="0.35">
      <c r="B33" s="109"/>
      <c r="C33" s="6" t="s">
        <v>1</v>
      </c>
      <c r="D33" s="35">
        <v>7398</v>
      </c>
      <c r="E33" s="35">
        <v>30215291.20847147</v>
      </c>
      <c r="F33" s="36">
        <v>0</v>
      </c>
      <c r="G33" s="37">
        <v>0</v>
      </c>
      <c r="H33" s="35">
        <v>0</v>
      </c>
      <c r="I33" s="38">
        <v>0</v>
      </c>
      <c r="J33" s="36">
        <v>1629</v>
      </c>
      <c r="K33" s="39">
        <v>7177774.665055804</v>
      </c>
      <c r="L33" s="40">
        <v>51</v>
      </c>
      <c r="M33" s="39">
        <v>255130.22903857942</v>
      </c>
      <c r="N33" s="49">
        <v>1680</v>
      </c>
      <c r="O33" s="50">
        <v>7432904.8940943833</v>
      </c>
      <c r="P33" s="35">
        <v>4559</v>
      </c>
      <c r="Q33" s="38">
        <v>19863383.028342787</v>
      </c>
      <c r="R33" s="36">
        <v>0</v>
      </c>
      <c r="S33" s="39">
        <v>0</v>
      </c>
      <c r="T33" s="40">
        <v>365</v>
      </c>
      <c r="U33" s="39">
        <v>0</v>
      </c>
      <c r="V33" s="40">
        <v>794</v>
      </c>
      <c r="W33" s="39">
        <v>2919003.2860343019</v>
      </c>
      <c r="X33" s="49">
        <v>1159</v>
      </c>
      <c r="Y33" s="50">
        <v>2919003.2860343019</v>
      </c>
    </row>
    <row r="34" spans="2:25" x14ac:dyDescent="0.35">
      <c r="B34" s="109"/>
      <c r="C34" s="6" t="s">
        <v>33</v>
      </c>
      <c r="D34" s="35">
        <v>2313</v>
      </c>
      <c r="E34" s="35">
        <v>27636081.079084959</v>
      </c>
      <c r="F34" s="36">
        <v>0</v>
      </c>
      <c r="G34" s="37">
        <v>0</v>
      </c>
      <c r="H34" s="35">
        <v>0</v>
      </c>
      <c r="I34" s="38">
        <v>0</v>
      </c>
      <c r="J34" s="36">
        <v>221</v>
      </c>
      <c r="K34" s="39">
        <v>2507942.0228979271</v>
      </c>
      <c r="L34" s="40">
        <v>20</v>
      </c>
      <c r="M34" s="39">
        <v>277468.94769103668</v>
      </c>
      <c r="N34" s="49">
        <v>241</v>
      </c>
      <c r="O34" s="50">
        <v>2785410.9705889639</v>
      </c>
      <c r="P34" s="35">
        <v>1517</v>
      </c>
      <c r="Q34" s="38">
        <v>21319713.526746169</v>
      </c>
      <c r="R34" s="36">
        <v>0</v>
      </c>
      <c r="S34" s="39">
        <v>0</v>
      </c>
      <c r="T34" s="40">
        <v>371</v>
      </c>
      <c r="U34" s="39">
        <v>0</v>
      </c>
      <c r="V34" s="40">
        <v>184</v>
      </c>
      <c r="W34" s="39">
        <v>3530956.5817498281</v>
      </c>
      <c r="X34" s="49">
        <v>555</v>
      </c>
      <c r="Y34" s="50">
        <v>3530956.5817498281</v>
      </c>
    </row>
    <row r="35" spans="2:25" x14ac:dyDescent="0.35">
      <c r="B35" s="109"/>
      <c r="C35" s="6" t="s">
        <v>34</v>
      </c>
      <c r="D35" s="35">
        <v>287</v>
      </c>
      <c r="E35" s="35">
        <v>4285645.591763529</v>
      </c>
      <c r="F35" s="36">
        <v>0</v>
      </c>
      <c r="G35" s="37">
        <v>0</v>
      </c>
      <c r="H35" s="35">
        <v>0</v>
      </c>
      <c r="I35" s="38">
        <v>0</v>
      </c>
      <c r="J35" s="36">
        <v>4</v>
      </c>
      <c r="K35" s="39">
        <v>171479.67134772759</v>
      </c>
      <c r="L35" s="40">
        <v>1</v>
      </c>
      <c r="M35" s="39">
        <v>69774.589699247095</v>
      </c>
      <c r="N35" s="49">
        <v>5</v>
      </c>
      <c r="O35" s="50">
        <v>241254.26104697469</v>
      </c>
      <c r="P35" s="35">
        <v>84</v>
      </c>
      <c r="Q35" s="38">
        <v>2907316.6855813954</v>
      </c>
      <c r="R35" s="36">
        <v>0</v>
      </c>
      <c r="S35" s="39">
        <v>0</v>
      </c>
      <c r="T35" s="40">
        <v>180</v>
      </c>
      <c r="U35" s="39">
        <v>0</v>
      </c>
      <c r="V35" s="40">
        <v>18</v>
      </c>
      <c r="W35" s="39">
        <v>1137074.6451351587</v>
      </c>
      <c r="X35" s="49">
        <v>198</v>
      </c>
      <c r="Y35" s="50">
        <v>1137074.6451351587</v>
      </c>
    </row>
    <row r="36" spans="2:25" x14ac:dyDescent="0.35">
      <c r="B36" s="110" t="s">
        <v>27</v>
      </c>
      <c r="C36" s="16" t="s">
        <v>32</v>
      </c>
      <c r="D36" s="41">
        <v>10152</v>
      </c>
      <c r="E36" s="41">
        <v>8570213.8167991396</v>
      </c>
      <c r="F36" s="42">
        <v>0</v>
      </c>
      <c r="G36" s="43">
        <v>0</v>
      </c>
      <c r="H36" s="41">
        <v>114</v>
      </c>
      <c r="I36" s="44">
        <v>112591.42857541569</v>
      </c>
      <c r="J36" s="42">
        <v>1598</v>
      </c>
      <c r="K36" s="44">
        <v>1066694.0579610539</v>
      </c>
      <c r="L36" s="41">
        <v>0</v>
      </c>
      <c r="M36" s="44">
        <v>0</v>
      </c>
      <c r="N36" s="51">
        <v>1598</v>
      </c>
      <c r="O36" s="52">
        <v>1066694.0579610539</v>
      </c>
      <c r="P36" s="41">
        <v>5939</v>
      </c>
      <c r="Q36" s="44">
        <v>4908850.9323455114</v>
      </c>
      <c r="R36" s="42">
        <v>0</v>
      </c>
      <c r="S36" s="44">
        <v>0</v>
      </c>
      <c r="T36" s="41">
        <v>519</v>
      </c>
      <c r="U36" s="44">
        <v>530686.4586709406</v>
      </c>
      <c r="V36" s="41">
        <v>1982</v>
      </c>
      <c r="W36" s="44">
        <v>1951390.9392462182</v>
      </c>
      <c r="X36" s="51">
        <v>2501</v>
      </c>
      <c r="Y36" s="52">
        <v>2482077.3979171589</v>
      </c>
    </row>
    <row r="37" spans="2:25" x14ac:dyDescent="0.35">
      <c r="B37" s="111"/>
      <c r="C37" s="33" t="s">
        <v>1</v>
      </c>
      <c r="D37" s="40">
        <v>2749</v>
      </c>
      <c r="E37" s="40">
        <v>10516685.964317972</v>
      </c>
      <c r="F37" s="36">
        <v>0</v>
      </c>
      <c r="G37" s="37">
        <v>0</v>
      </c>
      <c r="H37" s="40">
        <v>97</v>
      </c>
      <c r="I37" s="39">
        <v>414262.51873011643</v>
      </c>
      <c r="J37" s="36">
        <v>361</v>
      </c>
      <c r="K37" s="39">
        <v>1315770.2260661819</v>
      </c>
      <c r="L37" s="40">
        <v>0</v>
      </c>
      <c r="M37" s="39">
        <v>0</v>
      </c>
      <c r="N37" s="49">
        <v>361</v>
      </c>
      <c r="O37" s="50">
        <v>1315770.2260661819</v>
      </c>
      <c r="P37" s="40">
        <v>1932</v>
      </c>
      <c r="Q37" s="39">
        <v>7127567.2894281382</v>
      </c>
      <c r="R37" s="36">
        <v>0</v>
      </c>
      <c r="S37" s="39">
        <v>0</v>
      </c>
      <c r="T37" s="40">
        <v>78</v>
      </c>
      <c r="U37" s="39">
        <v>369869.2465704917</v>
      </c>
      <c r="V37" s="40">
        <v>281</v>
      </c>
      <c r="W37" s="39">
        <v>1289216.6835230447</v>
      </c>
      <c r="X37" s="49">
        <v>359</v>
      </c>
      <c r="Y37" s="50">
        <v>1659085.9300935364</v>
      </c>
    </row>
    <row r="38" spans="2:25" x14ac:dyDescent="0.35">
      <c r="B38" s="111"/>
      <c r="C38" s="33" t="s">
        <v>33</v>
      </c>
      <c r="D38" s="40">
        <v>1233</v>
      </c>
      <c r="E38" s="40">
        <v>16004241.074382156</v>
      </c>
      <c r="F38" s="36">
        <v>0</v>
      </c>
      <c r="G38" s="37">
        <v>0</v>
      </c>
      <c r="H38" s="40">
        <v>38</v>
      </c>
      <c r="I38" s="39">
        <v>428002.97333947819</v>
      </c>
      <c r="J38" s="36">
        <v>179</v>
      </c>
      <c r="K38" s="39">
        <v>2505033.9279640159</v>
      </c>
      <c r="L38" s="40">
        <v>0</v>
      </c>
      <c r="M38" s="39">
        <v>0</v>
      </c>
      <c r="N38" s="49">
        <v>179</v>
      </c>
      <c r="O38" s="50">
        <v>2505033.9279640159</v>
      </c>
      <c r="P38" s="40">
        <v>883</v>
      </c>
      <c r="Q38" s="39">
        <v>10512367.231410567</v>
      </c>
      <c r="R38" s="36">
        <v>0</v>
      </c>
      <c r="S38" s="39">
        <v>0</v>
      </c>
      <c r="T38" s="40">
        <v>10</v>
      </c>
      <c r="U38" s="39">
        <v>156214.09649058236</v>
      </c>
      <c r="V38" s="40">
        <v>123</v>
      </c>
      <c r="W38" s="39">
        <v>2402622.8451775122</v>
      </c>
      <c r="X38" s="49">
        <v>133</v>
      </c>
      <c r="Y38" s="50">
        <v>2558836.9416680946</v>
      </c>
    </row>
    <row r="39" spans="2:25" x14ac:dyDescent="0.35">
      <c r="B39" s="112"/>
      <c r="C39" s="17" t="s">
        <v>34</v>
      </c>
      <c r="D39" s="45">
        <v>89</v>
      </c>
      <c r="E39" s="45">
        <v>3812981.9785143109</v>
      </c>
      <c r="F39" s="46">
        <v>0</v>
      </c>
      <c r="G39" s="47">
        <v>0</v>
      </c>
      <c r="H39" s="45">
        <v>0</v>
      </c>
      <c r="I39" s="48">
        <v>0</v>
      </c>
      <c r="J39" s="46">
        <v>13</v>
      </c>
      <c r="K39" s="48">
        <v>256824.19908365031</v>
      </c>
      <c r="L39" s="45">
        <v>0</v>
      </c>
      <c r="M39" s="48">
        <v>0</v>
      </c>
      <c r="N39" s="53">
        <v>13</v>
      </c>
      <c r="O39" s="54">
        <v>256824.19908365031</v>
      </c>
      <c r="P39" s="45">
        <v>55</v>
      </c>
      <c r="Q39" s="48">
        <v>2395025.6657804134</v>
      </c>
      <c r="R39" s="46">
        <v>0</v>
      </c>
      <c r="S39" s="48">
        <v>0</v>
      </c>
      <c r="T39" s="45">
        <v>0</v>
      </c>
      <c r="U39" s="48">
        <v>0</v>
      </c>
      <c r="V39" s="45">
        <v>21</v>
      </c>
      <c r="W39" s="48">
        <v>1161132.1136502472</v>
      </c>
      <c r="X39" s="53">
        <v>21</v>
      </c>
      <c r="Y39" s="54">
        <v>1161132.1136502472</v>
      </c>
    </row>
    <row r="40" spans="2:25" x14ac:dyDescent="0.35">
      <c r="B40" s="109" t="s">
        <v>28</v>
      </c>
      <c r="C40" s="6" t="s">
        <v>32</v>
      </c>
      <c r="D40" s="35">
        <v>567</v>
      </c>
      <c r="E40" s="35">
        <v>855873.45223388576</v>
      </c>
      <c r="F40" s="36">
        <v>7</v>
      </c>
      <c r="G40" s="37">
        <v>10326.88537046644</v>
      </c>
      <c r="H40" s="35">
        <v>29</v>
      </c>
      <c r="I40" s="38">
        <v>56233.747526926891</v>
      </c>
      <c r="J40" s="36">
        <v>44</v>
      </c>
      <c r="K40" s="39">
        <v>26483.517706872066</v>
      </c>
      <c r="L40" s="40">
        <v>40</v>
      </c>
      <c r="M40" s="39">
        <v>47990.24198874327</v>
      </c>
      <c r="N40" s="49">
        <v>84</v>
      </c>
      <c r="O40" s="50">
        <v>74473.759695615328</v>
      </c>
      <c r="P40" s="35">
        <v>88</v>
      </c>
      <c r="Q40" s="38">
        <v>69772.653907917775</v>
      </c>
      <c r="R40" s="36">
        <v>37</v>
      </c>
      <c r="S40" s="39">
        <v>99730.064858969854</v>
      </c>
      <c r="T40" s="40">
        <v>22</v>
      </c>
      <c r="U40" s="39">
        <v>51643.606711338682</v>
      </c>
      <c r="V40" s="40">
        <v>300</v>
      </c>
      <c r="W40" s="39">
        <v>493692.73416265083</v>
      </c>
      <c r="X40" s="49">
        <v>359</v>
      </c>
      <c r="Y40" s="50">
        <v>645066.40573295939</v>
      </c>
    </row>
    <row r="41" spans="2:25" x14ac:dyDescent="0.35">
      <c r="B41" s="109"/>
      <c r="C41" s="6" t="s">
        <v>1</v>
      </c>
      <c r="D41" s="35">
        <v>447</v>
      </c>
      <c r="E41" s="35">
        <v>1548195.8417484397</v>
      </c>
      <c r="F41" s="36">
        <v>2</v>
      </c>
      <c r="G41" s="37">
        <v>6006.7198162974601</v>
      </c>
      <c r="H41" s="35">
        <v>8</v>
      </c>
      <c r="I41" s="38">
        <v>16929.276964302971</v>
      </c>
      <c r="J41" s="36">
        <v>31</v>
      </c>
      <c r="K41" s="39">
        <v>150604.07671995237</v>
      </c>
      <c r="L41" s="40">
        <v>49</v>
      </c>
      <c r="M41" s="39">
        <v>122932.692814229</v>
      </c>
      <c r="N41" s="49">
        <v>80</v>
      </c>
      <c r="O41" s="50">
        <v>273536.76953418134</v>
      </c>
      <c r="P41" s="35">
        <v>145</v>
      </c>
      <c r="Q41" s="38">
        <v>411313.79600631178</v>
      </c>
      <c r="R41" s="36">
        <v>22</v>
      </c>
      <c r="S41" s="39">
        <v>93790.719037613046</v>
      </c>
      <c r="T41" s="40">
        <v>15</v>
      </c>
      <c r="U41" s="39">
        <v>80741.300102952402</v>
      </c>
      <c r="V41" s="40">
        <v>175</v>
      </c>
      <c r="W41" s="39">
        <v>665877.26028678054</v>
      </c>
      <c r="X41" s="49">
        <v>212</v>
      </c>
      <c r="Y41" s="50">
        <v>840409.27942734596</v>
      </c>
    </row>
    <row r="42" spans="2:25" x14ac:dyDescent="0.35">
      <c r="B42" s="109"/>
      <c r="C42" s="6" t="s">
        <v>33</v>
      </c>
      <c r="D42" s="35">
        <v>330</v>
      </c>
      <c r="E42" s="35">
        <v>3143448.9508518255</v>
      </c>
      <c r="F42" s="36">
        <v>2</v>
      </c>
      <c r="G42" s="37">
        <v>8040.2355869246603</v>
      </c>
      <c r="H42" s="35">
        <v>6</v>
      </c>
      <c r="I42" s="38">
        <v>63306.30563433301</v>
      </c>
      <c r="J42" s="36">
        <v>17</v>
      </c>
      <c r="K42" s="39">
        <v>265719.96463823796</v>
      </c>
      <c r="L42" s="40">
        <v>33</v>
      </c>
      <c r="M42" s="39">
        <v>196113.14804458455</v>
      </c>
      <c r="N42" s="49">
        <v>50</v>
      </c>
      <c r="O42" s="50">
        <v>461833.11268282251</v>
      </c>
      <c r="P42" s="35">
        <v>135</v>
      </c>
      <c r="Q42" s="38">
        <v>941195.03930577077</v>
      </c>
      <c r="R42" s="36">
        <v>34</v>
      </c>
      <c r="S42" s="39">
        <v>355148.64241325186</v>
      </c>
      <c r="T42" s="40">
        <v>9</v>
      </c>
      <c r="U42" s="39">
        <v>129182.12015672769</v>
      </c>
      <c r="V42" s="40">
        <v>94</v>
      </c>
      <c r="W42" s="39">
        <v>1184743.4950719951</v>
      </c>
      <c r="X42" s="49">
        <v>137</v>
      </c>
      <c r="Y42" s="50">
        <v>1669074.2576419746</v>
      </c>
    </row>
    <row r="43" spans="2:25" x14ac:dyDescent="0.35">
      <c r="B43" s="109"/>
      <c r="C43" s="6" t="s">
        <v>34</v>
      </c>
      <c r="D43" s="35">
        <v>35</v>
      </c>
      <c r="E43" s="35">
        <v>858258.39662179351</v>
      </c>
      <c r="F43" s="36">
        <v>1</v>
      </c>
      <c r="G43" s="37">
        <v>52316.747750554445</v>
      </c>
      <c r="H43" s="35">
        <v>2</v>
      </c>
      <c r="I43" s="38">
        <v>97927.510376353675</v>
      </c>
      <c r="J43" s="36">
        <v>1</v>
      </c>
      <c r="K43" s="39">
        <v>10015.074800104523</v>
      </c>
      <c r="L43" s="40">
        <v>3</v>
      </c>
      <c r="M43" s="39">
        <v>24036.179520250855</v>
      </c>
      <c r="N43" s="49">
        <v>4</v>
      </c>
      <c r="O43" s="50">
        <v>34051.25432035538</v>
      </c>
      <c r="P43" s="35">
        <v>14</v>
      </c>
      <c r="Q43" s="38">
        <v>210784.98695040736</v>
      </c>
      <c r="R43" s="36">
        <v>8</v>
      </c>
      <c r="S43" s="39">
        <v>308028.11957829632</v>
      </c>
      <c r="T43" s="40">
        <v>0</v>
      </c>
      <c r="U43" s="39">
        <v>0</v>
      </c>
      <c r="V43" s="40">
        <v>6</v>
      </c>
      <c r="W43" s="39">
        <v>155149.77764582628</v>
      </c>
      <c r="X43" s="49">
        <v>14</v>
      </c>
      <c r="Y43" s="50">
        <v>463177.8972241226</v>
      </c>
    </row>
    <row r="44" spans="2:25" x14ac:dyDescent="0.35">
      <c r="B44" s="110" t="s">
        <v>29</v>
      </c>
      <c r="C44" s="16" t="s">
        <v>32</v>
      </c>
      <c r="D44" s="41">
        <v>44</v>
      </c>
      <c r="E44" s="41">
        <v>460547.17930988048</v>
      </c>
      <c r="F44" s="42">
        <v>1</v>
      </c>
      <c r="G44" s="43">
        <v>6977.4589699247099</v>
      </c>
      <c r="H44" s="41">
        <v>3</v>
      </c>
      <c r="I44" s="44">
        <v>26165.471137217661</v>
      </c>
      <c r="J44" s="42">
        <v>12</v>
      </c>
      <c r="K44" s="44">
        <v>106441.13658620145</v>
      </c>
      <c r="L44" s="41">
        <v>2</v>
      </c>
      <c r="M44" s="44">
        <v>12210.553197368243</v>
      </c>
      <c r="N44" s="51">
        <v>14</v>
      </c>
      <c r="O44" s="52">
        <v>118651.68978356969</v>
      </c>
      <c r="P44" s="41">
        <v>18</v>
      </c>
      <c r="Q44" s="44">
        <v>160028.02147522321</v>
      </c>
      <c r="R44" s="42">
        <v>3</v>
      </c>
      <c r="S44" s="44">
        <v>22676.741652255307</v>
      </c>
      <c r="T44" s="41">
        <v>0</v>
      </c>
      <c r="U44" s="44">
        <v>0</v>
      </c>
      <c r="V44" s="41">
        <v>5</v>
      </c>
      <c r="W44" s="44">
        <v>126047.79629168988</v>
      </c>
      <c r="X44" s="51">
        <v>8</v>
      </c>
      <c r="Y44" s="52">
        <v>148724.53794394518</v>
      </c>
    </row>
    <row r="45" spans="2:25" x14ac:dyDescent="0.35">
      <c r="B45" s="111"/>
      <c r="C45" s="33" t="s">
        <v>1</v>
      </c>
      <c r="D45" s="35">
        <v>18</v>
      </c>
      <c r="E45" s="35">
        <v>115267.62218315621</v>
      </c>
      <c r="F45" s="36">
        <v>0</v>
      </c>
      <c r="G45" s="37">
        <v>0</v>
      </c>
      <c r="H45" s="35">
        <v>0</v>
      </c>
      <c r="I45" s="38">
        <v>0</v>
      </c>
      <c r="J45" s="36">
        <v>1</v>
      </c>
      <c r="K45" s="38">
        <v>13954.91793984942</v>
      </c>
      <c r="L45" s="35">
        <v>1</v>
      </c>
      <c r="M45" s="38">
        <v>5930.840124436003</v>
      </c>
      <c r="N45" s="79">
        <v>2</v>
      </c>
      <c r="O45" s="50">
        <v>19885.758064285423</v>
      </c>
      <c r="P45" s="35">
        <v>14</v>
      </c>
      <c r="Q45" s="38">
        <v>87008.913354961129</v>
      </c>
      <c r="R45" s="36">
        <v>0</v>
      </c>
      <c r="S45" s="38">
        <v>0</v>
      </c>
      <c r="T45" s="35">
        <v>0</v>
      </c>
      <c r="U45" s="38">
        <v>0</v>
      </c>
      <c r="V45" s="35">
        <v>2</v>
      </c>
      <c r="W45" s="38">
        <v>8372.9507639096519</v>
      </c>
      <c r="X45" s="79">
        <v>2</v>
      </c>
      <c r="Y45" s="50">
        <v>8372.9507639096519</v>
      </c>
    </row>
    <row r="46" spans="2:25" x14ac:dyDescent="0.35">
      <c r="B46" s="111"/>
      <c r="C46" s="33" t="s">
        <v>33</v>
      </c>
      <c r="D46" s="35">
        <v>74</v>
      </c>
      <c r="E46" s="35">
        <v>663207.47509134363</v>
      </c>
      <c r="F46" s="36">
        <v>0</v>
      </c>
      <c r="G46" s="37">
        <v>0</v>
      </c>
      <c r="H46" s="35">
        <v>2</v>
      </c>
      <c r="I46" s="38">
        <v>69774.589699247095</v>
      </c>
      <c r="J46" s="36">
        <v>5</v>
      </c>
      <c r="K46" s="38">
        <v>48528.227135826353</v>
      </c>
      <c r="L46" s="35">
        <v>2</v>
      </c>
      <c r="M46" s="38">
        <v>13082.73556860883</v>
      </c>
      <c r="N46" s="79">
        <v>7</v>
      </c>
      <c r="O46" s="50">
        <v>61610.96270443518</v>
      </c>
      <c r="P46" s="35">
        <v>53</v>
      </c>
      <c r="Q46" s="38">
        <v>439196.15486191085</v>
      </c>
      <c r="R46" s="36">
        <v>2</v>
      </c>
      <c r="S46" s="38">
        <v>20932.376909774128</v>
      </c>
      <c r="T46" s="35">
        <v>0</v>
      </c>
      <c r="U46" s="38">
        <v>0</v>
      </c>
      <c r="V46" s="35">
        <v>10</v>
      </c>
      <c r="W46" s="38">
        <v>71693.390915976401</v>
      </c>
      <c r="X46" s="79">
        <v>12</v>
      </c>
      <c r="Y46" s="50">
        <v>92625.767825750532</v>
      </c>
    </row>
    <row r="47" spans="2:25" x14ac:dyDescent="0.35">
      <c r="B47" s="112"/>
      <c r="C47" s="17" t="s">
        <v>34</v>
      </c>
      <c r="D47" s="45">
        <v>16</v>
      </c>
      <c r="E47" s="45">
        <v>351738.83510624751</v>
      </c>
      <c r="F47" s="46">
        <v>0</v>
      </c>
      <c r="G47" s="47">
        <v>0</v>
      </c>
      <c r="H47" s="45">
        <v>1</v>
      </c>
      <c r="I47" s="48">
        <v>13954.91793984942</v>
      </c>
      <c r="J47" s="46">
        <v>3</v>
      </c>
      <c r="K47" s="48">
        <v>73333.093773908695</v>
      </c>
      <c r="L47" s="45">
        <v>0</v>
      </c>
      <c r="M47" s="48">
        <v>0</v>
      </c>
      <c r="N47" s="53">
        <v>3</v>
      </c>
      <c r="O47" s="54">
        <v>73333.093773908695</v>
      </c>
      <c r="P47" s="45">
        <v>8</v>
      </c>
      <c r="Q47" s="48">
        <v>114581.07510781047</v>
      </c>
      <c r="R47" s="46">
        <v>1</v>
      </c>
      <c r="S47" s="48">
        <v>9070.6966609021219</v>
      </c>
      <c r="T47" s="45">
        <v>0</v>
      </c>
      <c r="U47" s="48">
        <v>0</v>
      </c>
      <c r="V47" s="45">
        <v>3</v>
      </c>
      <c r="W47" s="48">
        <v>140799.05162377682</v>
      </c>
      <c r="X47" s="53">
        <v>4</v>
      </c>
      <c r="Y47" s="54">
        <v>149869.74828467894</v>
      </c>
    </row>
    <row r="48" spans="2:25" x14ac:dyDescent="0.35">
      <c r="B48" s="109" t="s">
        <v>0</v>
      </c>
      <c r="C48" s="6" t="s">
        <v>32</v>
      </c>
      <c r="D48" s="35">
        <v>233</v>
      </c>
      <c r="E48" s="35">
        <v>88295.005639531213</v>
      </c>
      <c r="F48" s="36">
        <v>13</v>
      </c>
      <c r="G48" s="37">
        <v>4985.3944340112048</v>
      </c>
      <c r="H48" s="35">
        <v>1</v>
      </c>
      <c r="I48" s="38">
        <v>1046.6188454887065</v>
      </c>
      <c r="J48" s="36">
        <v>12</v>
      </c>
      <c r="K48" s="39">
        <v>3837.6024334585904</v>
      </c>
      <c r="L48" s="40">
        <v>17</v>
      </c>
      <c r="M48" s="39">
        <v>15667.884116965935</v>
      </c>
      <c r="N48" s="49">
        <v>29</v>
      </c>
      <c r="O48" s="50">
        <v>19505.486550424524</v>
      </c>
      <c r="P48" s="35">
        <v>171</v>
      </c>
      <c r="Q48" s="38">
        <v>46475.605303287462</v>
      </c>
      <c r="R48" s="36">
        <v>0</v>
      </c>
      <c r="S48" s="39">
        <v>0</v>
      </c>
      <c r="T48" s="40">
        <v>10</v>
      </c>
      <c r="U48" s="39">
        <v>12147.75606663892</v>
      </c>
      <c r="V48" s="40">
        <v>9</v>
      </c>
      <c r="W48" s="39">
        <v>4134.1444396803909</v>
      </c>
      <c r="X48" s="49">
        <v>19</v>
      </c>
      <c r="Y48" s="50">
        <v>16281.900506319311</v>
      </c>
    </row>
    <row r="49" spans="2:25" x14ac:dyDescent="0.35">
      <c r="B49" s="109"/>
      <c r="C49" s="6" t="s">
        <v>1</v>
      </c>
      <c r="D49" s="35">
        <v>10</v>
      </c>
      <c r="E49" s="35">
        <v>35844.403118505506</v>
      </c>
      <c r="F49" s="36">
        <v>0</v>
      </c>
      <c r="G49" s="37">
        <v>0</v>
      </c>
      <c r="H49" s="35">
        <v>0</v>
      </c>
      <c r="I49" s="38">
        <v>0</v>
      </c>
      <c r="J49" s="36">
        <v>0</v>
      </c>
      <c r="K49" s="39">
        <v>0</v>
      </c>
      <c r="L49" s="40">
        <v>4</v>
      </c>
      <c r="M49" s="39">
        <v>12908.299094360713</v>
      </c>
      <c r="N49" s="49">
        <v>4</v>
      </c>
      <c r="O49" s="50">
        <v>12908.299094360713</v>
      </c>
      <c r="P49" s="35">
        <v>3</v>
      </c>
      <c r="Q49" s="38">
        <v>8283.4401873029092</v>
      </c>
      <c r="R49" s="36">
        <v>0</v>
      </c>
      <c r="S49" s="39">
        <v>0</v>
      </c>
      <c r="T49" s="40">
        <v>3</v>
      </c>
      <c r="U49" s="39">
        <v>14652.66383684189</v>
      </c>
      <c r="V49" s="40">
        <v>0</v>
      </c>
      <c r="W49" s="39">
        <v>0</v>
      </c>
      <c r="X49" s="49">
        <v>3</v>
      </c>
      <c r="Y49" s="50">
        <v>14652.66383684189</v>
      </c>
    </row>
    <row r="50" spans="2:25" x14ac:dyDescent="0.35">
      <c r="C50" s="7" t="s">
        <v>4</v>
      </c>
      <c r="D50" s="8">
        <f>+SUM(D8:D49)</f>
        <v>369903</v>
      </c>
      <c r="E50" s="8">
        <f t="shared" ref="E50:Y50" si="0">+SUM(E8:E49)</f>
        <v>459833169.86707592</v>
      </c>
      <c r="F50" s="9">
        <f t="shared" si="0"/>
        <v>1600</v>
      </c>
      <c r="G50" s="10">
        <f t="shared" si="0"/>
        <v>6603459.5719747571</v>
      </c>
      <c r="H50" s="8">
        <f t="shared" si="0"/>
        <v>40151</v>
      </c>
      <c r="I50" s="8">
        <f t="shared" si="0"/>
        <v>42076533.263744816</v>
      </c>
      <c r="J50" s="9">
        <f t="shared" si="0"/>
        <v>44663</v>
      </c>
      <c r="K50" s="30">
        <f t="shared" si="0"/>
        <v>55546675.091866978</v>
      </c>
      <c r="L50" s="30">
        <f t="shared" si="0"/>
        <v>5533</v>
      </c>
      <c r="M50" s="30">
        <f t="shared" si="0"/>
        <v>6347037.0128730629</v>
      </c>
      <c r="N50" s="31">
        <f t="shared" si="0"/>
        <v>50196</v>
      </c>
      <c r="O50" s="11">
        <f t="shared" si="0"/>
        <v>61893712.104740031</v>
      </c>
      <c r="P50" s="8">
        <f t="shared" si="0"/>
        <v>218995</v>
      </c>
      <c r="Q50" s="8">
        <f t="shared" si="0"/>
        <v>279800302.99451602</v>
      </c>
      <c r="R50" s="9">
        <f t="shared" si="0"/>
        <v>696</v>
      </c>
      <c r="S50" s="30">
        <f t="shared" si="0"/>
        <v>1955916.2528742771</v>
      </c>
      <c r="T50" s="30">
        <f t="shared" si="0"/>
        <v>31432</v>
      </c>
      <c r="U50" s="30">
        <f t="shared" si="0"/>
        <v>21412457.692247313</v>
      </c>
      <c r="V50" s="30">
        <f t="shared" si="0"/>
        <v>26833</v>
      </c>
      <c r="W50" s="30">
        <f t="shared" si="0"/>
        <v>46090787.986978643</v>
      </c>
      <c r="X50" s="31">
        <f t="shared" si="0"/>
        <v>58961</v>
      </c>
      <c r="Y50" s="11">
        <f t="shared" si="0"/>
        <v>69459161.932100251</v>
      </c>
    </row>
    <row r="51" spans="2:25" s="15" customFormat="1" x14ac:dyDescent="0.35">
      <c r="C51" s="24" t="s">
        <v>50</v>
      </c>
      <c r="D51" s="24"/>
      <c r="E51" s="25">
        <f>+(E50*28663.73/793.32)/1000000</f>
        <v>16614.39750178238</v>
      </c>
      <c r="F51" s="27"/>
      <c r="G51" s="34">
        <f>+(G50*28663.73/793.32)/1000000</f>
        <v>238.59197075202943</v>
      </c>
      <c r="H51" s="24"/>
      <c r="I51" s="25">
        <f>+(I50*28663.73/793.32)/1000000</f>
        <v>1520.2823435788839</v>
      </c>
      <c r="J51" s="27"/>
      <c r="K51" s="25">
        <f>+(K50*28663.73/793.32)/1000000</f>
        <v>2006.9768784740081</v>
      </c>
      <c r="L51" s="32"/>
      <c r="M51" s="25">
        <f>+(M50*28663.73/793.32)/1000000</f>
        <v>229.32707512353147</v>
      </c>
      <c r="N51" s="32"/>
      <c r="O51" s="34">
        <f>+(O50*28663.73/793.32)/1000000</f>
        <v>2236.3039535975395</v>
      </c>
      <c r="P51" s="24"/>
      <c r="Q51" s="25">
        <f>+(Q50*28663.73/793.32)/1000000</f>
        <v>10109.565293895273</v>
      </c>
      <c r="R51" s="27"/>
      <c r="S51" s="25">
        <f>+(S50*28663.73/793.32)/1000000</f>
        <v>70.669912992235155</v>
      </c>
      <c r="T51" s="32"/>
      <c r="U51" s="25">
        <f>+(U50*28663.73/793.32)/1000000</f>
        <v>773.66120345762113</v>
      </c>
      <c r="V51" s="32"/>
      <c r="W51" s="25">
        <f>+(W50*28663.73/793.32)/1000000</f>
        <v>1665.3228235087975</v>
      </c>
      <c r="X51" s="32"/>
      <c r="Y51" s="34">
        <f>+(Y50*28663.73/793.32)/1000000</f>
        <v>2509.6539399586545</v>
      </c>
    </row>
    <row r="53" spans="2:25" x14ac:dyDescent="0.35">
      <c r="B53" s="6" t="s">
        <v>30</v>
      </c>
    </row>
    <row r="56" spans="2:25" x14ac:dyDescent="0.35">
      <c r="B56" s="6" t="s">
        <v>35</v>
      </c>
    </row>
    <row r="57" spans="2:25" x14ac:dyDescent="0.35">
      <c r="B57" s="6" t="s">
        <v>55</v>
      </c>
    </row>
    <row r="58" spans="2:25" x14ac:dyDescent="0.35">
      <c r="B58" s="6" t="s">
        <v>52</v>
      </c>
    </row>
    <row r="59" spans="2:25" x14ac:dyDescent="0.35">
      <c r="B59" s="6" t="s">
        <v>53</v>
      </c>
    </row>
    <row r="60" spans="2:25" x14ac:dyDescent="0.35">
      <c r="B60" s="6" t="s">
        <v>54</v>
      </c>
    </row>
    <row r="61" spans="2:25" ht="15" customHeight="1" x14ac:dyDescent="0.35">
      <c r="B61" s="104" t="s">
        <v>88</v>
      </c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</row>
    <row r="62" spans="2:25" ht="15" customHeight="1" x14ac:dyDescent="0.35"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</row>
    <row r="64" spans="2:25" x14ac:dyDescent="0.35">
      <c r="B64" s="105" t="s">
        <v>36</v>
      </c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</row>
    <row r="65" spans="2:22" x14ac:dyDescent="0.35">
      <c r="B65" s="106" t="s">
        <v>37</v>
      </c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</row>
    <row r="66" spans="2:22" x14ac:dyDescent="0.35">
      <c r="B66" s="107" t="s">
        <v>38</v>
      </c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</row>
    <row r="67" spans="2:22" x14ac:dyDescent="0.35"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</row>
    <row r="68" spans="2:22" x14ac:dyDescent="0.35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</row>
    <row r="69" spans="2:22" x14ac:dyDescent="0.35">
      <c r="B69" s="107" t="s">
        <v>39</v>
      </c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</row>
    <row r="70" spans="2:22" x14ac:dyDescent="0.35"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</row>
    <row r="71" spans="2:22" x14ac:dyDescent="0.35">
      <c r="B71" s="103" t="s">
        <v>40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</row>
    <row r="72" spans="2:22" x14ac:dyDescent="0.35">
      <c r="B72" s="108" t="s">
        <v>41</v>
      </c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</row>
    <row r="73" spans="2:22" x14ac:dyDescent="0.35"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</row>
    <row r="74" spans="2:22" x14ac:dyDescent="0.35">
      <c r="B74" s="103" t="s">
        <v>42</v>
      </c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</row>
    <row r="75" spans="2:22" x14ac:dyDescent="0.35">
      <c r="B75" s="103" t="s">
        <v>43</v>
      </c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</row>
    <row r="76" spans="2:22" x14ac:dyDescent="0.35">
      <c r="B76" s="103" t="s">
        <v>44</v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</row>
    <row r="77" spans="2:22" x14ac:dyDescent="0.35">
      <c r="B77" s="103" t="s">
        <v>45</v>
      </c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</row>
    <row r="80" spans="2:22" x14ac:dyDescent="0.35">
      <c r="B80" s="16" t="s">
        <v>46</v>
      </c>
    </row>
    <row r="81" spans="2:2" x14ac:dyDescent="0.35">
      <c r="B81" s="23" t="str">
        <f>+'Solicitudes y Curses'!B67</f>
        <v>Datos acumulados al 14/08/2020</v>
      </c>
    </row>
    <row r="82" spans="2:2" x14ac:dyDescent="0.35">
      <c r="B82" s="6" t="s">
        <v>30</v>
      </c>
    </row>
    <row r="84" spans="2:2" x14ac:dyDescent="0.35">
      <c r="B84" s="6" t="str">
        <f>+Indice!B24</f>
        <v>Actualización: 18/08/2020</v>
      </c>
    </row>
  </sheetData>
  <mergeCells count="38">
    <mergeCell ref="B74:V74"/>
    <mergeCell ref="B75:V75"/>
    <mergeCell ref="B76:V76"/>
    <mergeCell ref="B61:Y62"/>
    <mergeCell ref="B77:V77"/>
    <mergeCell ref="B64:V64"/>
    <mergeCell ref="B65:V65"/>
    <mergeCell ref="B66:V68"/>
    <mergeCell ref="B69:V70"/>
    <mergeCell ref="B71:V71"/>
    <mergeCell ref="B72:V73"/>
    <mergeCell ref="B28:B31"/>
    <mergeCell ref="B32:B35"/>
    <mergeCell ref="B36:B39"/>
    <mergeCell ref="B40:B43"/>
    <mergeCell ref="B48:B49"/>
    <mergeCell ref="B44:B47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Carolina Flores Tapia</cp:lastModifiedBy>
  <dcterms:created xsi:type="dcterms:W3CDTF">2020-05-27T13:45:00Z</dcterms:created>
  <dcterms:modified xsi:type="dcterms:W3CDTF">2020-08-18T20:11:52Z</dcterms:modified>
</cp:coreProperties>
</file>