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16B1CF0B-0254-419E-A5D3-D1D722A8DB41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1" i="4" l="1"/>
  <c r="W51" i="4"/>
  <c r="U51" i="4"/>
  <c r="S51" i="4"/>
  <c r="Q51" i="4"/>
  <c r="O51" i="4"/>
  <c r="M51" i="4"/>
  <c r="K51" i="4"/>
  <c r="I51" i="4"/>
  <c r="G51" i="4"/>
  <c r="E51" i="4"/>
  <c r="X37" i="3"/>
  <c r="V37" i="3"/>
  <c r="T37" i="3"/>
  <c r="R37" i="3"/>
  <c r="P37" i="3"/>
  <c r="N37" i="3"/>
  <c r="L37" i="3"/>
  <c r="J37" i="3"/>
  <c r="H37" i="3"/>
  <c r="F37" i="3"/>
  <c r="D37" i="3"/>
  <c r="X21" i="3"/>
  <c r="V21" i="3"/>
  <c r="T21" i="3"/>
  <c r="R21" i="3"/>
  <c r="P21" i="3"/>
  <c r="N21" i="3"/>
  <c r="L21" i="3"/>
  <c r="J21" i="3"/>
  <c r="H21" i="3"/>
  <c r="F21" i="3"/>
  <c r="D21" i="3"/>
  <c r="B81" i="4" l="1"/>
  <c r="B84" i="4"/>
  <c r="B70" i="3"/>
  <c r="B51" i="6" l="1"/>
  <c r="B49" i="6"/>
  <c r="C20" i="3" l="1"/>
  <c r="D20" i="3"/>
  <c r="E20" i="3"/>
  <c r="F20" i="3"/>
  <c r="G20" i="3"/>
  <c r="H20" i="3"/>
  <c r="I20" i="3"/>
  <c r="J20" i="3"/>
  <c r="K20" i="3"/>
  <c r="L20" i="3"/>
  <c r="M20" i="3"/>
  <c r="N20" i="3"/>
  <c r="D50" i="4" l="1"/>
  <c r="E50" i="4" l="1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C36" i="3" l="1"/>
  <c r="D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X20" i="3" l="1"/>
  <c r="W20" i="3"/>
  <c r="V20" i="3"/>
  <c r="U20" i="3"/>
  <c r="T20" i="3"/>
  <c r="S20" i="3"/>
  <c r="R20" i="3"/>
  <c r="Q20" i="3"/>
  <c r="P20" i="3"/>
  <c r="O20" i="3"/>
</calcChain>
</file>

<file path=xl/sharedStrings.xml><?xml version="1.0" encoding="utf-8"?>
<sst xmlns="http://schemas.openxmlformats.org/spreadsheetml/2006/main" count="292" uniqueCount="95">
  <si>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</si>
  <si>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</si>
  <si>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</si>
  <si>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</si>
  <si>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</si>
  <si>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</si>
  <si>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</si>
  <si>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</si>
  <si>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</si>
  <si>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</si>
  <si>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</si>
  <si>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</si>
  <si>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</si>
  <si>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</si>
  <si>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</si>
  <si>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</si>
  <si>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</si>
  <si>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</si>
  <si>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</si>
  <si>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</si>
  <si>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</si>
  <si>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</si>
  <si>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</si>
  <si>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</si>
  <si>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</si>
  <si>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</si>
  <si>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</si>
  <si>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</si>
  <si>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</si>
  <si>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</si>
  <si>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</si>
  <si>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</si>
  <si>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</si>
  <si>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</si>
  <si>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</si>
  <si>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</si>
  <si>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</si>
  <si>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</si>
  <si>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</si>
  <si>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</si>
  <si>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</si>
  <si>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</si>
  <si>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</si>
  <si>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</si>
  <si>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</si>
  <si>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</si>
  <si>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</si>
  <si>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</si>
  <si>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</si>
  <si>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</si>
  <si>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</si>
  <si>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</si>
  <si>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</si>
  <si>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</si>
  <si>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</si>
  <si>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</si>
  <si>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</si>
  <si>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</si>
  <si>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</si>
  <si>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</si>
  <si>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</si>
  <si>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</si>
  <si>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</si>
  <si>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</si>
  <si>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</si>
  <si>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</si>
  <si>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</si>
  <si>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</si>
  <si>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</si>
  <si>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</si>
  <si>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</si>
  <si>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</si>
  <si>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</si>
  <si>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</si>
  <si>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</si>
  <si>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</si>
  <si>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</si>
  <si>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</si>
  <si>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</si>
  <si>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</si>
  <si>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</si>
  <si>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</si>
  <si>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</si>
  <si>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</si>
  <si>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</si>
  <si>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</si>
  <si>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</si>
  <si>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</si>
  <si>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</si>
  <si>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DERECHOS DE GARANTIA ASOCIADOS AL PROGRAMA FOGAPE COVID (07/08/2020)</t>
  </si>
  <si>
    <t>SOLICITUDES Y CURSES DE CREDITO ASOCIADOS AL PROGRAMA FOGAPE COVID (07/08/2020)</t>
  </si>
  <si>
    <t>Actualización: 11/08/2020</t>
  </si>
  <si>
    <t>Fuente: Fogape (07/08/2020)</t>
  </si>
  <si>
    <t>SOLICITUDES Y CURSES DE CREDITO ASOCIADOS AL PROGRAMA FOGAPE COVID (07/08/2020) (*)</t>
  </si>
  <si>
    <t>Datos acumulados al 07/08/2020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</si>
</sst>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1" fontId="0" fillId="2" borderId="0" xfId="0" applyNumberFormat="1" applyFill="1" applyBorder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1" fontId="9" fillId="2" borderId="0" xfId="0" applyNumberFormat="1" applyFon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6" fillId="2" borderId="0" xfId="0" applyFont="1" applyFill="1"/>
    <xf numFmtId="0" fontId="14" fillId="2" borderId="0" xfId="0" applyFont="1" applyFill="1"/>
    <xf numFmtId="0" fontId="15" fillId="0" borderId="0" xfId="3"/>
    <xf numFmtId="0" fontId="16" fillId="0" borderId="0" xfId="0" applyFont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7" fillId="3" borderId="20" xfId="4" applyNumberFormat="1" applyFont="1" applyFill="1" applyBorder="1" applyAlignment="1">
      <alignment horizontal="left" vertical="top" wrapText="1"/>
    </xf>
    <xf numFmtId="166" fontId="17" fillId="3" borderId="20" xfId="4" applyNumberFormat="1" applyFont="1" applyFill="1" applyBorder="1" applyAlignment="1">
      <alignment horizontal="center" vertical="top" wrapText="1"/>
    </xf>
    <xf numFmtId="166" fontId="17" fillId="3" borderId="20" xfId="4" applyNumberFormat="1" applyFont="1" applyFill="1" applyBorder="1" applyAlignment="1">
      <alignment horizontal="right" vertical="top" wrapText="1"/>
    </xf>
    <xf numFmtId="166" fontId="0" fillId="2" borderId="20" xfId="4" applyNumberFormat="1" applyFont="1" applyFill="1" applyBorder="1"/>
    <xf numFmtId="166" fontId="18" fillId="2" borderId="20" xfId="4" applyNumberFormat="1" applyFont="1" applyFill="1" applyBorder="1"/>
    <xf numFmtId="166" fontId="0" fillId="2" borderId="0" xfId="4" applyNumberFormat="1" applyFont="1" applyFill="1"/>
    <xf numFmtId="0" fontId="19" fillId="0" borderId="0" xfId="0" applyFont="1"/>
    <xf numFmtId="0" fontId="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20" fillId="2" borderId="20" xfId="4" applyNumberFormat="1" applyFont="1" applyFill="1" applyBorder="1"/>
    <xf numFmtId="9" fontId="20" fillId="2" borderId="20" xfId="2" applyFont="1" applyFill="1" applyBorder="1"/>
    <xf numFmtId="166" fontId="8" fillId="2" borderId="20" xfId="4" applyNumberFormat="1" applyFont="1" applyFill="1" applyBorder="1"/>
    <xf numFmtId="1" fontId="9" fillId="2" borderId="0" xfId="0" applyNumberFormat="1" applyFont="1" applyFill="1"/>
    <xf numFmtId="164" fontId="9" fillId="2" borderId="0" xfId="1" applyFont="1" applyFill="1"/>
    <xf numFmtId="0" fontId="4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07/08/2020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B2:M24"/>
  <sheetViews>
    <sheetView showGridLines="0" tabSelected="1" workbookViewId="0">
      <selection activeCell="B25" sqref="B25"/>
    </sheetView>
  </sheetViews>
  <sheetFormatPr baseColWidth="10" defaultRowHeight="14.5" x14ac:dyDescent="0.35"/>
  <cols>
    <col min="1" max="1" width="3.453125" customWidth="1"/>
    <col min="2" max="2" width="13.453125" customWidth="1"/>
    <col min="3" max="3" width="54.54296875" bestFit="1" customWidth="1"/>
  </cols>
  <sheetData>
    <row r="2" spans="2:13" ht="15.5" x14ac:dyDescent="0.35">
      <c r="B2" s="55" t="s">
        <v>56</v>
      </c>
    </row>
    <row r="5" spans="2:13" x14ac:dyDescent="0.35">
      <c r="B5" s="56" t="s">
        <v>89</v>
      </c>
      <c r="C5" s="57"/>
      <c r="D5" s="57"/>
    </row>
    <row r="7" spans="2:13" x14ac:dyDescent="0.35">
      <c r="B7" s="58" t="s">
        <v>57</v>
      </c>
      <c r="C7" s="6" t="s">
        <v>58</v>
      </c>
    </row>
    <row r="8" spans="2:13" x14ac:dyDescent="0.35">
      <c r="B8" s="58" t="s">
        <v>59</v>
      </c>
      <c r="C8" s="6" t="s">
        <v>60</v>
      </c>
    </row>
    <row r="11" spans="2:13" x14ac:dyDescent="0.35">
      <c r="B11" s="59" t="s">
        <v>90</v>
      </c>
      <c r="C11" s="60"/>
      <c r="D11" s="60"/>
    </row>
    <row r="12" spans="2:13" x14ac:dyDescent="0.35">
      <c r="B12" s="58" t="s">
        <v>51</v>
      </c>
      <c r="C12" s="81" t="s">
        <v>61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2:13" x14ac:dyDescent="0.35">
      <c r="B13" s="58" t="s">
        <v>3</v>
      </c>
      <c r="C13" s="81" t="s">
        <v>62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2:13" x14ac:dyDescent="0.35">
      <c r="B14" s="58" t="s">
        <v>5</v>
      </c>
      <c r="C14" s="61" t="s">
        <v>63</v>
      </c>
    </row>
    <row r="18" spans="2:3" x14ac:dyDescent="0.35">
      <c r="C18" t="s">
        <v>64</v>
      </c>
    </row>
    <row r="24" spans="2:3" x14ac:dyDescent="0.35">
      <c r="B24" s="6" t="s">
        <v>91</v>
      </c>
    </row>
  </sheetData>
  <mergeCells count="2">
    <mergeCell ref="C12:M12"/>
    <mergeCell ref="C13:M13"/>
  </mergeCells>
  <hyperlinks>
    <hyperlink ref="B7" location="'Derechos de Garantía'!B7" display="Tabla 1" xr:uid="{D90E6927-C52C-46B2-94B5-958C546B7DF5}"/>
    <hyperlink ref="B8" location="'Derechos de Garantía'!B28" display="Tabla 2" xr:uid="{23A31FFF-28FD-4ED7-8658-43C6A9290596}"/>
    <hyperlink ref="B12" location="'Solicitudes y Curses'!A1" display="Tabla 3" xr:uid="{03214C8A-F7DB-49B7-BB09-6C8A04F77C47}"/>
    <hyperlink ref="B13" location="'Solicitudes y Curses'!B23" display="Tabla 4" xr:uid="{96D109D5-46BD-4315-A5F2-51F5A005DD0E}"/>
    <hyperlink ref="B14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sheetPr>
    <tabColor theme="9"/>
  </sheetPr>
  <dimension ref="B2:L51"/>
  <sheetViews>
    <sheetView showGridLines="0" topLeftCell="A10" zoomScale="85" zoomScaleNormal="85" workbookViewId="0">
      <selection activeCell="G37" sqref="G37"/>
    </sheetView>
  </sheetViews>
  <sheetFormatPr baseColWidth="10" defaultRowHeight="14.5" x14ac:dyDescent="0.35"/>
  <cols>
    <col min="1" max="1" width="3.54296875" customWidth="1"/>
    <col min="2" max="2" width="42.453125" bestFit="1" customWidth="1"/>
    <col min="3" max="3" width="14.453125" bestFit="1" customWidth="1"/>
    <col min="4" max="4" width="24.453125" customWidth="1"/>
    <col min="6" max="6" width="5.453125" customWidth="1"/>
  </cols>
  <sheetData>
    <row r="2" spans="2:5" x14ac:dyDescent="0.35">
      <c r="B2" s="61" t="s">
        <v>65</v>
      </c>
    </row>
    <row r="4" spans="2:5" x14ac:dyDescent="0.35">
      <c r="B4" s="61" t="s">
        <v>66</v>
      </c>
    </row>
    <row r="5" spans="2:5" x14ac:dyDescent="0.35">
      <c r="B5" s="62" t="s">
        <v>58</v>
      </c>
      <c r="C5" s="63"/>
      <c r="D5" s="63"/>
      <c r="E5" s="63"/>
    </row>
    <row r="6" spans="2:5" x14ac:dyDescent="0.35">
      <c r="B6" s="63" t="s">
        <v>67</v>
      </c>
      <c r="C6" s="63"/>
      <c r="D6" s="63"/>
      <c r="E6" s="63"/>
    </row>
    <row r="8" spans="2:5" ht="31" x14ac:dyDescent="0.35">
      <c r="B8" s="64" t="s">
        <v>2</v>
      </c>
      <c r="C8" s="65" t="s">
        <v>68</v>
      </c>
      <c r="D8" s="66" t="s">
        <v>69</v>
      </c>
      <c r="E8" s="65" t="s">
        <v>70</v>
      </c>
    </row>
    <row r="9" spans="2:5" x14ac:dyDescent="0.35">
      <c r="B9" s="67" t="s">
        <v>71</v>
      </c>
      <c r="C9" s="78">
        <v>45000000</v>
      </c>
      <c r="D9" s="78">
        <v>42805522.614</v>
      </c>
      <c r="E9" s="72">
        <v>0.95123383586666665</v>
      </c>
    </row>
    <row r="10" spans="2:5" x14ac:dyDescent="0.35">
      <c r="B10" s="67" t="s">
        <v>72</v>
      </c>
      <c r="C10" s="78">
        <v>1670721.50134</v>
      </c>
      <c r="D10" s="78">
        <v>1007684.8099999999</v>
      </c>
      <c r="E10" s="72">
        <v>0.60314349769951947</v>
      </c>
    </row>
    <row r="11" spans="2:5" x14ac:dyDescent="0.35">
      <c r="B11" s="67" t="s">
        <v>73</v>
      </c>
      <c r="C11" s="78">
        <v>36100000</v>
      </c>
      <c r="D11" s="78">
        <v>33829456.101400003</v>
      </c>
      <c r="E11" s="72">
        <v>0.93710404713019402</v>
      </c>
    </row>
    <row r="12" spans="2:5" x14ac:dyDescent="0.35">
      <c r="B12" s="67" t="s">
        <v>74</v>
      </c>
      <c r="C12" s="78">
        <v>15873000</v>
      </c>
      <c r="D12" s="78">
        <v>14727044.524900001</v>
      </c>
      <c r="E12" s="72">
        <v>0.9278047328734329</v>
      </c>
    </row>
    <row r="13" spans="2:5" x14ac:dyDescent="0.35">
      <c r="B13" s="67" t="s">
        <v>75</v>
      </c>
      <c r="C13" s="78">
        <v>48800000</v>
      </c>
      <c r="D13" s="78">
        <v>46982065.704999998</v>
      </c>
      <c r="E13" s="72">
        <v>0.9627472480532786</v>
      </c>
    </row>
    <row r="14" spans="2:5" x14ac:dyDescent="0.35">
      <c r="B14" s="67" t="s">
        <v>76</v>
      </c>
      <c r="C14" s="78">
        <v>20476100.035999998</v>
      </c>
      <c r="D14" s="78">
        <v>18392204.794599999</v>
      </c>
      <c r="E14" s="72">
        <v>0.89822792241998206</v>
      </c>
    </row>
    <row r="15" spans="2:5" x14ac:dyDescent="0.35">
      <c r="B15" s="67" t="s">
        <v>77</v>
      </c>
      <c r="C15" s="78">
        <v>1478000</v>
      </c>
      <c r="D15" s="78">
        <v>1108838.6821999999</v>
      </c>
      <c r="E15" s="72">
        <v>0.75022914898511495</v>
      </c>
    </row>
    <row r="16" spans="2:5" x14ac:dyDescent="0.35">
      <c r="B16" s="67" t="s">
        <v>78</v>
      </c>
      <c r="C16" s="78">
        <v>50822500.100000001</v>
      </c>
      <c r="D16" s="78">
        <v>47343302.032600001</v>
      </c>
      <c r="E16" s="72">
        <v>0.93154217009092</v>
      </c>
    </row>
    <row r="17" spans="2:12" x14ac:dyDescent="0.35">
      <c r="B17" s="67" t="s">
        <v>79</v>
      </c>
      <c r="C17" s="78">
        <v>1646000</v>
      </c>
      <c r="D17" s="78">
        <v>1158437.3419999999</v>
      </c>
      <c r="E17" s="72">
        <v>0.7037893936816525</v>
      </c>
    </row>
    <row r="18" spans="2:12" x14ac:dyDescent="0.35">
      <c r="B18" s="67" t="s">
        <v>80</v>
      </c>
      <c r="C18" s="78">
        <v>676933.33600000001</v>
      </c>
      <c r="D18" s="78">
        <v>458709.58559999999</v>
      </c>
      <c r="E18" s="72">
        <v>0.67762889077160171</v>
      </c>
    </row>
    <row r="19" spans="2:12" x14ac:dyDescent="0.35">
      <c r="B19" s="67" t="s">
        <v>0</v>
      </c>
      <c r="C19" s="78">
        <v>63537.360000000008</v>
      </c>
      <c r="D19" s="78">
        <v>44040.554200000006</v>
      </c>
      <c r="E19" s="72">
        <v>0.69314422569650358</v>
      </c>
    </row>
    <row r="20" spans="2:12" ht="15.5" x14ac:dyDescent="0.35">
      <c r="B20" s="68" t="s">
        <v>4</v>
      </c>
      <c r="C20" s="76">
        <v>222606792.33333999</v>
      </c>
      <c r="D20" s="76">
        <v>207857306.74649999</v>
      </c>
      <c r="E20" s="77">
        <v>0.93374197870497344</v>
      </c>
    </row>
    <row r="21" spans="2:12" x14ac:dyDescent="0.35">
      <c r="L21" t="s">
        <v>64</v>
      </c>
    </row>
    <row r="22" spans="2:12" x14ac:dyDescent="0.35">
      <c r="B22" s="69" t="s">
        <v>92</v>
      </c>
    </row>
    <row r="23" spans="2:12" x14ac:dyDescent="0.35">
      <c r="B23" s="69"/>
    </row>
    <row r="24" spans="2:12" x14ac:dyDescent="0.35">
      <c r="B24" s="61" t="s">
        <v>81</v>
      </c>
    </row>
    <row r="25" spans="2:12" x14ac:dyDescent="0.35">
      <c r="B25" s="62" t="s">
        <v>60</v>
      </c>
      <c r="C25" s="63"/>
      <c r="D25" s="63"/>
      <c r="E25" s="63"/>
    </row>
    <row r="26" spans="2:12" x14ac:dyDescent="0.35">
      <c r="B26" s="63" t="s">
        <v>67</v>
      </c>
      <c r="C26" s="63"/>
      <c r="D26" s="63"/>
      <c r="E26" s="63"/>
    </row>
    <row r="28" spans="2:12" ht="31" x14ac:dyDescent="0.35">
      <c r="B28" s="64" t="s">
        <v>82</v>
      </c>
      <c r="C28" s="65" t="s">
        <v>68</v>
      </c>
      <c r="D28" s="66" t="s">
        <v>69</v>
      </c>
      <c r="E28" s="66" t="s">
        <v>70</v>
      </c>
    </row>
    <row r="29" spans="2:12" x14ac:dyDescent="0.35">
      <c r="B29" s="67" t="s">
        <v>83</v>
      </c>
      <c r="C29" s="75">
        <v>72230798.060499996</v>
      </c>
      <c r="D29" s="75">
        <v>69061667.651400015</v>
      </c>
      <c r="E29" s="73">
        <v>0.95612494262564374</v>
      </c>
    </row>
    <row r="30" spans="2:12" x14ac:dyDescent="0.35">
      <c r="B30" s="67" t="s">
        <v>1</v>
      </c>
      <c r="C30" s="75">
        <v>60384239.299500003</v>
      </c>
      <c r="D30" s="75">
        <v>57616683.055100001</v>
      </c>
      <c r="E30" s="73">
        <v>0.95416757292125198</v>
      </c>
      <c r="G30" s="70"/>
    </row>
    <row r="31" spans="2:12" x14ac:dyDescent="0.35">
      <c r="B31" s="67" t="s">
        <v>84</v>
      </c>
      <c r="C31" s="75">
        <v>69875000</v>
      </c>
      <c r="D31" s="75">
        <v>65997947.184700012</v>
      </c>
      <c r="E31" s="73">
        <v>0.94451444987048316</v>
      </c>
      <c r="G31" s="70"/>
    </row>
    <row r="32" spans="2:12" x14ac:dyDescent="0.35">
      <c r="B32" s="67" t="s">
        <v>85</v>
      </c>
      <c r="C32" s="75">
        <v>20116754.973340001</v>
      </c>
      <c r="D32" s="75">
        <v>15181008.8553</v>
      </c>
      <c r="E32" s="73">
        <v>0.75464501483558533</v>
      </c>
      <c r="G32" s="70"/>
    </row>
    <row r="33" spans="2:5" ht="15.5" x14ac:dyDescent="0.35">
      <c r="B33" s="68" t="s">
        <v>4</v>
      </c>
      <c r="C33" s="76">
        <v>222606792.33334002</v>
      </c>
      <c r="D33" s="76">
        <v>207857306.74650005</v>
      </c>
      <c r="E33" s="77">
        <v>0.93374197870497355</v>
      </c>
    </row>
    <row r="35" spans="2:5" x14ac:dyDescent="0.35">
      <c r="B35" s="63" t="s">
        <v>86</v>
      </c>
      <c r="C35" s="63"/>
      <c r="D35" s="63"/>
      <c r="E35" s="63"/>
    </row>
    <row r="37" spans="2:5" ht="31" x14ac:dyDescent="0.35">
      <c r="B37" s="64" t="s">
        <v>82</v>
      </c>
      <c r="C37" s="65" t="s">
        <v>68</v>
      </c>
      <c r="D37" s="66" t="s">
        <v>69</v>
      </c>
      <c r="E37" s="66" t="s">
        <v>70</v>
      </c>
    </row>
    <row r="38" spans="2:5" x14ac:dyDescent="0.35">
      <c r="B38" s="67" t="s">
        <v>83</v>
      </c>
      <c r="C38" s="72">
        <v>0.32447706246240143</v>
      </c>
      <c r="D38" s="72">
        <v>0.33225518377194546</v>
      </c>
      <c r="E38" s="73">
        <v>0.95612494262564374</v>
      </c>
    </row>
    <row r="39" spans="2:5" x14ac:dyDescent="0.35">
      <c r="B39" s="67" t="s">
        <v>1</v>
      </c>
      <c r="C39" s="72">
        <v>0.27125964426583316</v>
      </c>
      <c r="D39" s="72">
        <v>0.27719344562358122</v>
      </c>
      <c r="E39" s="73">
        <v>0.95416757292125198</v>
      </c>
    </row>
    <row r="40" spans="2:5" x14ac:dyDescent="0.35">
      <c r="B40" s="67" t="s">
        <v>84</v>
      </c>
      <c r="C40" s="72">
        <v>0.31389428537906638</v>
      </c>
      <c r="D40" s="72">
        <v>0.31751564675660027</v>
      </c>
      <c r="E40" s="73">
        <v>0.94451444987048316</v>
      </c>
    </row>
    <row r="41" spans="2:5" x14ac:dyDescent="0.35">
      <c r="B41" s="67" t="s">
        <v>85</v>
      </c>
      <c r="C41" s="72">
        <v>9.0369007892698958E-2</v>
      </c>
      <c r="D41" s="72">
        <v>7.3035723847872963E-2</v>
      </c>
      <c r="E41" s="73">
        <v>0.75464501483558533</v>
      </c>
    </row>
    <row r="42" spans="2:5" ht="15.5" x14ac:dyDescent="0.35">
      <c r="B42" s="68" t="s">
        <v>87</v>
      </c>
      <c r="C42" s="74">
        <v>1</v>
      </c>
      <c r="D42" s="74">
        <v>1</v>
      </c>
      <c r="E42" s="77">
        <v>0.93374197870497355</v>
      </c>
    </row>
    <row r="49" spans="2:2" x14ac:dyDescent="0.35">
      <c r="B49" s="69" t="str">
        <f>+B22</f>
        <v>Fuente: Fogape (07/08/2020)</v>
      </c>
    </row>
    <row r="50" spans="2:2" x14ac:dyDescent="0.35">
      <c r="B50" s="71"/>
    </row>
    <row r="51" spans="2:2" x14ac:dyDescent="0.35">
      <c r="B51" s="6" t="str">
        <f>+Indice!B24</f>
        <v>Actualización: 11/08/2020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1:X70"/>
  <sheetViews>
    <sheetView zoomScale="80" zoomScaleNormal="80" workbookViewId="0">
      <selection activeCell="B70" sqref="B70"/>
    </sheetView>
  </sheetViews>
  <sheetFormatPr baseColWidth="10" defaultColWidth="11.453125" defaultRowHeight="14.5" x14ac:dyDescent="0.35"/>
  <cols>
    <col min="1" max="1" width="11.453125" style="6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1" spans="2:24" x14ac:dyDescent="0.35">
      <c r="B1" s="7" t="s">
        <v>93</v>
      </c>
    </row>
    <row r="2" spans="2:24" x14ac:dyDescent="0.35">
      <c r="B2" s="7"/>
    </row>
    <row r="3" spans="2:24" x14ac:dyDescent="0.35">
      <c r="B3" s="7" t="s">
        <v>51</v>
      </c>
    </row>
    <row r="4" spans="2:24" x14ac:dyDescent="0.35">
      <c r="B4" s="81" t="s">
        <v>47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24" x14ac:dyDescent="0.35">
      <c r="B5" s="92" t="s">
        <v>2</v>
      </c>
      <c r="C5" s="94" t="s">
        <v>6</v>
      </c>
      <c r="D5" s="94"/>
      <c r="E5" s="96" t="s">
        <v>7</v>
      </c>
      <c r="F5" s="102"/>
      <c r="G5" s="94" t="s">
        <v>8</v>
      </c>
      <c r="H5" s="94"/>
      <c r="I5" s="87" t="s">
        <v>9</v>
      </c>
      <c r="J5" s="85"/>
      <c r="K5" s="85"/>
      <c r="L5" s="85"/>
      <c r="M5" s="85"/>
      <c r="N5" s="86"/>
      <c r="O5" s="85" t="s">
        <v>10</v>
      </c>
      <c r="P5" s="86"/>
      <c r="Q5" s="87" t="s">
        <v>11</v>
      </c>
      <c r="R5" s="85"/>
      <c r="S5" s="85"/>
      <c r="T5" s="85"/>
      <c r="U5" s="85"/>
      <c r="V5" s="85"/>
      <c r="W5" s="85"/>
      <c r="X5" s="86"/>
    </row>
    <row r="6" spans="2:24" x14ac:dyDescent="0.35">
      <c r="B6" s="92"/>
      <c r="C6" s="95"/>
      <c r="D6" s="95"/>
      <c r="E6" s="96"/>
      <c r="F6" s="102"/>
      <c r="G6" s="95"/>
      <c r="H6" s="95"/>
      <c r="I6" s="82" t="s">
        <v>12</v>
      </c>
      <c r="J6" s="84"/>
      <c r="K6" s="84" t="s">
        <v>13</v>
      </c>
      <c r="L6" s="84"/>
      <c r="M6" s="88" t="s">
        <v>4</v>
      </c>
      <c r="N6" s="89"/>
      <c r="O6" s="84" t="s">
        <v>14</v>
      </c>
      <c r="P6" s="83"/>
      <c r="Q6" s="82" t="s">
        <v>15</v>
      </c>
      <c r="R6" s="84"/>
      <c r="S6" s="84" t="s">
        <v>16</v>
      </c>
      <c r="T6" s="84"/>
      <c r="U6" s="84" t="s">
        <v>17</v>
      </c>
      <c r="V6" s="84"/>
      <c r="W6" s="88" t="s">
        <v>4</v>
      </c>
      <c r="X6" s="89"/>
    </row>
    <row r="7" spans="2:24" x14ac:dyDescent="0.35">
      <c r="B7" s="92"/>
      <c r="C7" s="95"/>
      <c r="D7" s="95"/>
      <c r="E7" s="98"/>
      <c r="F7" s="99"/>
      <c r="G7" s="95"/>
      <c r="H7" s="95"/>
      <c r="I7" s="82"/>
      <c r="J7" s="84"/>
      <c r="K7" s="84"/>
      <c r="L7" s="84"/>
      <c r="M7" s="90"/>
      <c r="N7" s="91"/>
      <c r="O7" s="84"/>
      <c r="P7" s="83"/>
      <c r="Q7" s="82"/>
      <c r="R7" s="84"/>
      <c r="S7" s="84"/>
      <c r="T7" s="84"/>
      <c r="U7" s="84"/>
      <c r="V7" s="84"/>
      <c r="W7" s="90"/>
      <c r="X7" s="91"/>
    </row>
    <row r="8" spans="2:24" x14ac:dyDescent="0.35">
      <c r="B8" s="93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35">
      <c r="B9" s="1" t="s">
        <v>20</v>
      </c>
      <c r="C9" s="2">
        <v>35685</v>
      </c>
      <c r="D9" s="2">
        <v>72383337.878738195</v>
      </c>
      <c r="E9" s="3">
        <v>200</v>
      </c>
      <c r="F9" s="4">
        <v>235290.44386510435</v>
      </c>
      <c r="G9" s="2">
        <v>471</v>
      </c>
      <c r="H9" s="2">
        <v>4141652.7391964542</v>
      </c>
      <c r="I9" s="3">
        <v>1846</v>
      </c>
      <c r="J9" s="28">
        <v>5869881.0158487372</v>
      </c>
      <c r="K9" s="28">
        <v>0</v>
      </c>
      <c r="L9" s="28">
        <v>0</v>
      </c>
      <c r="M9" s="29">
        <v>1846</v>
      </c>
      <c r="N9" s="5">
        <v>5869881.0158487372</v>
      </c>
      <c r="O9" s="28">
        <v>31985</v>
      </c>
      <c r="P9" s="4">
        <v>55646302.53546986</v>
      </c>
      <c r="Q9" s="3">
        <v>17</v>
      </c>
      <c r="R9" s="28">
        <v>242594.80491930488</v>
      </c>
      <c r="S9" s="28">
        <v>190</v>
      </c>
      <c r="T9" s="28">
        <v>861595.18034287752</v>
      </c>
      <c r="U9" s="28">
        <v>976</v>
      </c>
      <c r="V9" s="28">
        <v>5386021.1590958573</v>
      </c>
      <c r="W9" s="29">
        <v>1183</v>
      </c>
      <c r="X9" s="5">
        <v>6490211.1443580398</v>
      </c>
    </row>
    <row r="10" spans="2:24" x14ac:dyDescent="0.35">
      <c r="B10" s="1" t="s">
        <v>21</v>
      </c>
      <c r="C10" s="2">
        <v>361</v>
      </c>
      <c r="D10" s="2">
        <v>2172818.1296090572</v>
      </c>
      <c r="E10" s="3">
        <v>1</v>
      </c>
      <c r="F10" s="4">
        <v>348.90666607119931</v>
      </c>
      <c r="G10" s="2">
        <v>52</v>
      </c>
      <c r="H10" s="2">
        <v>301933.36161803373</v>
      </c>
      <c r="I10" s="3">
        <v>14</v>
      </c>
      <c r="J10" s="28">
        <v>41101.205263187279</v>
      </c>
      <c r="K10" s="28">
        <v>0</v>
      </c>
      <c r="L10" s="28">
        <v>0</v>
      </c>
      <c r="M10" s="29">
        <v>14</v>
      </c>
      <c r="N10" s="5">
        <v>41101.205263187279</v>
      </c>
      <c r="O10" s="28">
        <v>222</v>
      </c>
      <c r="P10" s="4">
        <v>1370587.4995115306</v>
      </c>
      <c r="Q10" s="3">
        <v>22</v>
      </c>
      <c r="R10" s="28">
        <v>160322.61305971607</v>
      </c>
      <c r="S10" s="28">
        <v>7</v>
      </c>
      <c r="T10" s="28">
        <v>44834.506590149111</v>
      </c>
      <c r="U10" s="28">
        <v>43</v>
      </c>
      <c r="V10" s="28">
        <v>253690.03690036901</v>
      </c>
      <c r="W10" s="29">
        <v>72</v>
      </c>
      <c r="X10" s="5">
        <v>458847.15655023418</v>
      </c>
    </row>
    <row r="11" spans="2:24" x14ac:dyDescent="0.35">
      <c r="B11" s="6" t="s">
        <v>22</v>
      </c>
      <c r="C11" s="2">
        <v>212458</v>
      </c>
      <c r="D11" s="2">
        <v>122907947.06597409</v>
      </c>
      <c r="E11" s="3">
        <v>0</v>
      </c>
      <c r="F11" s="4">
        <v>0</v>
      </c>
      <c r="G11" s="2">
        <v>35038</v>
      </c>
      <c r="H11" s="2">
        <v>33178954.505606234</v>
      </c>
      <c r="I11" s="3">
        <v>22008</v>
      </c>
      <c r="J11" s="28">
        <v>15449809.655468624</v>
      </c>
      <c r="K11" s="28">
        <v>2905</v>
      </c>
      <c r="L11" s="28">
        <v>3038779.1855890383</v>
      </c>
      <c r="M11" s="29">
        <v>24913</v>
      </c>
      <c r="N11" s="5">
        <v>18488588.841057662</v>
      </c>
      <c r="O11" s="28">
        <v>113030</v>
      </c>
      <c r="P11" s="4">
        <v>44019769.900484845</v>
      </c>
      <c r="Q11" s="3">
        <v>0</v>
      </c>
      <c r="R11" s="28">
        <v>0</v>
      </c>
      <c r="S11" s="28">
        <v>32456</v>
      </c>
      <c r="T11" s="28">
        <v>18913131.286076948</v>
      </c>
      <c r="U11" s="28">
        <v>7021</v>
      </c>
      <c r="V11" s="28">
        <v>8307502.5327483797</v>
      </c>
      <c r="W11" s="29">
        <v>39477</v>
      </c>
      <c r="X11" s="5">
        <v>27220633.818825327</v>
      </c>
    </row>
    <row r="12" spans="2:24" x14ac:dyDescent="0.35">
      <c r="B12" s="1" t="s">
        <v>23</v>
      </c>
      <c r="C12" s="2">
        <v>10487</v>
      </c>
      <c r="D12" s="2">
        <v>35446138.428684875</v>
      </c>
      <c r="E12" s="3">
        <v>1403</v>
      </c>
      <c r="F12" s="4">
        <v>6634615.892349734</v>
      </c>
      <c r="G12" s="2">
        <v>77</v>
      </c>
      <c r="H12" s="2">
        <v>94650.574823732357</v>
      </c>
      <c r="I12" s="3">
        <v>105</v>
      </c>
      <c r="J12" s="28">
        <v>173471.32234928626</v>
      </c>
      <c r="K12" s="28">
        <v>15</v>
      </c>
      <c r="L12" s="28">
        <v>63502.091974588431</v>
      </c>
      <c r="M12" s="29">
        <v>120</v>
      </c>
      <c r="N12" s="5">
        <v>236973.41432387469</v>
      </c>
      <c r="O12" s="28">
        <v>4312</v>
      </c>
      <c r="P12" s="4">
        <v>19999100.67883281</v>
      </c>
      <c r="Q12" s="3">
        <v>544</v>
      </c>
      <c r="R12" s="28">
        <v>515638.98166704818</v>
      </c>
      <c r="S12" s="28">
        <v>179</v>
      </c>
      <c r="T12" s="28">
        <v>2409574.9092842666</v>
      </c>
      <c r="U12" s="28">
        <v>3852</v>
      </c>
      <c r="V12" s="28">
        <v>5555583.9774034088</v>
      </c>
      <c r="W12" s="29">
        <v>4575</v>
      </c>
      <c r="X12" s="5">
        <v>8480797.8683547229</v>
      </c>
    </row>
    <row r="13" spans="2:24" x14ac:dyDescent="0.35">
      <c r="B13" s="6" t="s">
        <v>24</v>
      </c>
      <c r="C13" s="2">
        <v>31155</v>
      </c>
      <c r="D13" s="2">
        <v>83576755.420265064</v>
      </c>
      <c r="E13" s="3">
        <v>0</v>
      </c>
      <c r="F13" s="4">
        <v>0</v>
      </c>
      <c r="G13" s="2">
        <v>2048</v>
      </c>
      <c r="H13" s="2">
        <v>3426939.3978429199</v>
      </c>
      <c r="I13" s="3">
        <v>6795</v>
      </c>
      <c r="J13" s="28">
        <v>12104621.628619559</v>
      </c>
      <c r="K13" s="28">
        <v>0</v>
      </c>
      <c r="L13" s="28">
        <v>0</v>
      </c>
      <c r="M13" s="29">
        <v>6795</v>
      </c>
      <c r="N13" s="5">
        <v>12104621.628619559</v>
      </c>
      <c r="O13" s="28">
        <v>20529</v>
      </c>
      <c r="P13" s="4">
        <v>63605535.222058162</v>
      </c>
      <c r="Q13" s="3">
        <v>0</v>
      </c>
      <c r="R13" s="28">
        <v>0</v>
      </c>
      <c r="S13" s="28">
        <v>493</v>
      </c>
      <c r="T13" s="28">
        <v>1114756.8146007669</v>
      </c>
      <c r="U13" s="28">
        <v>1290</v>
      </c>
      <c r="V13" s="28">
        <v>3324902.357143655</v>
      </c>
      <c r="W13" s="29">
        <v>1783</v>
      </c>
      <c r="X13" s="5">
        <v>4439659.1717444221</v>
      </c>
    </row>
    <row r="14" spans="2:24" x14ac:dyDescent="0.35">
      <c r="B14" s="6" t="s">
        <v>25</v>
      </c>
      <c r="C14" s="2">
        <v>591</v>
      </c>
      <c r="D14" s="2">
        <v>3323314.0827104184</v>
      </c>
      <c r="E14" s="3">
        <v>20</v>
      </c>
      <c r="F14" s="4">
        <v>61421.250369841066</v>
      </c>
      <c r="G14" s="2">
        <v>121</v>
      </c>
      <c r="H14" s="2">
        <v>624051.70657228515</v>
      </c>
      <c r="I14" s="3">
        <v>132</v>
      </c>
      <c r="J14" s="28">
        <v>1053858.3491969563</v>
      </c>
      <c r="K14" s="28">
        <v>0</v>
      </c>
      <c r="L14" s="28">
        <v>0</v>
      </c>
      <c r="M14" s="29">
        <v>132</v>
      </c>
      <c r="N14" s="5">
        <v>1053858.3491969563</v>
      </c>
      <c r="O14" s="28">
        <v>302</v>
      </c>
      <c r="P14" s="4">
        <v>1546972.5019678336</v>
      </c>
      <c r="Q14" s="3">
        <v>0</v>
      </c>
      <c r="R14" s="28">
        <v>0</v>
      </c>
      <c r="S14" s="28">
        <v>0</v>
      </c>
      <c r="T14" s="28">
        <v>0</v>
      </c>
      <c r="U14" s="28">
        <v>16</v>
      </c>
      <c r="V14" s="28">
        <v>37010.274603502468</v>
      </c>
      <c r="W14" s="29">
        <v>16</v>
      </c>
      <c r="X14" s="5">
        <v>37010.274603502468</v>
      </c>
    </row>
    <row r="15" spans="2:24" x14ac:dyDescent="0.35">
      <c r="B15" s="6" t="s">
        <v>26</v>
      </c>
      <c r="C15" s="2">
        <v>56230</v>
      </c>
      <c r="D15" s="2">
        <v>90404476.423399657</v>
      </c>
      <c r="E15" s="3">
        <v>0</v>
      </c>
      <c r="F15" s="4">
        <v>0</v>
      </c>
      <c r="G15" s="2">
        <v>0</v>
      </c>
      <c r="H15" s="2">
        <v>0</v>
      </c>
      <c r="I15" s="3">
        <v>13953</v>
      </c>
      <c r="J15" s="28">
        <v>17245544.035475437</v>
      </c>
      <c r="K15" s="28">
        <v>529</v>
      </c>
      <c r="L15" s="28">
        <v>962439.57707627385</v>
      </c>
      <c r="M15" s="29">
        <v>14482</v>
      </c>
      <c r="N15" s="5">
        <v>18207983.612551711</v>
      </c>
      <c r="O15" s="28">
        <v>32575</v>
      </c>
      <c r="P15" s="4">
        <v>62008742.828293271</v>
      </c>
      <c r="Q15" s="3">
        <v>0</v>
      </c>
      <c r="R15" s="28">
        <v>0</v>
      </c>
      <c r="S15" s="28">
        <v>2727</v>
      </c>
      <c r="T15" s="28">
        <v>0</v>
      </c>
      <c r="U15" s="28">
        <v>6446</v>
      </c>
      <c r="V15" s="28">
        <v>10187749.982554669</v>
      </c>
      <c r="W15" s="29">
        <v>9173</v>
      </c>
      <c r="X15" s="5">
        <v>10187749.982554669</v>
      </c>
    </row>
    <row r="16" spans="2:24" x14ac:dyDescent="0.35">
      <c r="B16" s="6" t="s">
        <v>27</v>
      </c>
      <c r="C16" s="2">
        <v>14037</v>
      </c>
      <c r="D16" s="2">
        <v>41674703.538297392</v>
      </c>
      <c r="E16" s="3">
        <v>0</v>
      </c>
      <c r="F16" s="4">
        <v>0</v>
      </c>
      <c r="G16" s="2">
        <v>185</v>
      </c>
      <c r="H16" s="2">
        <v>777563.62170004065</v>
      </c>
      <c r="I16" s="3">
        <v>2129</v>
      </c>
      <c r="J16" s="28">
        <v>6901881.079070624</v>
      </c>
      <c r="K16" s="28">
        <v>0</v>
      </c>
      <c r="L16" s="28">
        <v>0</v>
      </c>
      <c r="M16" s="29">
        <v>2129</v>
      </c>
      <c r="N16" s="5">
        <v>6901881.079070624</v>
      </c>
      <c r="O16" s="28">
        <v>8775</v>
      </c>
      <c r="P16" s="4">
        <v>24860107.61963312</v>
      </c>
      <c r="Q16" s="3">
        <v>0</v>
      </c>
      <c r="R16" s="28">
        <v>0</v>
      </c>
      <c r="S16" s="28">
        <v>600</v>
      </c>
      <c r="T16" s="28">
        <v>1635027.3055403589</v>
      </c>
      <c r="U16" s="28">
        <v>2348</v>
      </c>
      <c r="V16" s="28">
        <v>7500123.9123532502</v>
      </c>
      <c r="W16" s="29">
        <v>2948</v>
      </c>
      <c r="X16" s="5">
        <v>9135151.2178936098</v>
      </c>
    </row>
    <row r="17" spans="2:24" x14ac:dyDescent="0.35">
      <c r="B17" s="6" t="s">
        <v>28</v>
      </c>
      <c r="C17" s="2">
        <v>1244</v>
      </c>
      <c r="D17" s="2">
        <v>6087730.4797536442</v>
      </c>
      <c r="E17" s="3">
        <v>12</v>
      </c>
      <c r="F17" s="4">
        <v>92801.84815861017</v>
      </c>
      <c r="G17" s="2">
        <v>33</v>
      </c>
      <c r="H17" s="2">
        <v>192006.46538008496</v>
      </c>
      <c r="I17" s="3">
        <v>91</v>
      </c>
      <c r="J17" s="28">
        <v>416608.04278712231</v>
      </c>
      <c r="K17" s="28">
        <v>115</v>
      </c>
      <c r="L17" s="28">
        <v>335654.48728863231</v>
      </c>
      <c r="M17" s="29">
        <v>206</v>
      </c>
      <c r="N17" s="5">
        <v>752262.53007575462</v>
      </c>
      <c r="O17" s="28">
        <v>367</v>
      </c>
      <c r="P17" s="4">
        <v>1577951.8452626851</v>
      </c>
      <c r="Q17" s="3">
        <v>80</v>
      </c>
      <c r="R17" s="28">
        <v>814492.85533352697</v>
      </c>
      <c r="S17" s="28">
        <v>38</v>
      </c>
      <c r="T17" s="28">
        <v>242626.20425135794</v>
      </c>
      <c r="U17" s="28">
        <v>508</v>
      </c>
      <c r="V17" s="28">
        <v>2415588.7312916247</v>
      </c>
      <c r="W17" s="29">
        <v>626</v>
      </c>
      <c r="X17" s="5">
        <v>3472707.7908765096</v>
      </c>
    </row>
    <row r="18" spans="2:24" x14ac:dyDescent="0.35">
      <c r="B18" s="6" t="s">
        <v>29</v>
      </c>
      <c r="C18" s="2">
        <v>145</v>
      </c>
      <c r="D18" s="2">
        <v>1541649.2329635853</v>
      </c>
      <c r="E18" s="3">
        <v>1</v>
      </c>
      <c r="F18" s="4">
        <v>6978.1333214239858</v>
      </c>
      <c r="G18" s="2">
        <v>6</v>
      </c>
      <c r="H18" s="2">
        <v>132793.87710669846</v>
      </c>
      <c r="I18" s="3">
        <v>25</v>
      </c>
      <c r="J18" s="2">
        <v>302955.65814962232</v>
      </c>
      <c r="K18" s="2">
        <v>5</v>
      </c>
      <c r="L18" s="2">
        <v>31227.146613372337</v>
      </c>
      <c r="M18" s="80">
        <v>30</v>
      </c>
      <c r="N18" s="5">
        <v>334182.80476299464</v>
      </c>
      <c r="O18" s="2">
        <v>82</v>
      </c>
      <c r="P18" s="4">
        <v>653408.71345551591</v>
      </c>
      <c r="Q18" s="3">
        <v>7</v>
      </c>
      <c r="R18" s="2">
        <v>70130.239880311055</v>
      </c>
      <c r="S18" s="2">
        <v>0</v>
      </c>
      <c r="T18" s="2">
        <v>0</v>
      </c>
      <c r="U18" s="2">
        <v>19</v>
      </c>
      <c r="V18" s="2">
        <v>344155.46443664131</v>
      </c>
      <c r="W18" s="80">
        <v>26</v>
      </c>
      <c r="X18" s="5">
        <v>414285.70431695238</v>
      </c>
    </row>
    <row r="19" spans="2:24" x14ac:dyDescent="0.35">
      <c r="B19" s="6" t="s">
        <v>0</v>
      </c>
      <c r="C19" s="2">
        <v>232</v>
      </c>
      <c r="D19" s="2">
        <v>123803.40114218087</v>
      </c>
      <c r="E19" s="3">
        <v>14</v>
      </c>
      <c r="F19" s="4">
        <v>5893.0335899425554</v>
      </c>
      <c r="G19" s="2">
        <v>1</v>
      </c>
      <c r="H19" s="2">
        <v>1744.5333303559964</v>
      </c>
      <c r="I19" s="3">
        <v>12</v>
      </c>
      <c r="J19" s="28">
        <v>4091.2795663508832</v>
      </c>
      <c r="K19" s="28">
        <v>21</v>
      </c>
      <c r="L19" s="28">
        <v>28578.945017891936</v>
      </c>
      <c r="M19" s="29">
        <v>33</v>
      </c>
      <c r="N19" s="5">
        <v>32670.22458424282</v>
      </c>
      <c r="O19" s="28">
        <v>163</v>
      </c>
      <c r="P19" s="4">
        <v>52495.252357213438</v>
      </c>
      <c r="Q19" s="3">
        <v>0</v>
      </c>
      <c r="R19" s="28">
        <v>0</v>
      </c>
      <c r="S19" s="28">
        <v>11</v>
      </c>
      <c r="T19" s="28">
        <v>26691.359954446747</v>
      </c>
      <c r="U19" s="28">
        <v>10</v>
      </c>
      <c r="V19" s="28">
        <v>4308.9973259793114</v>
      </c>
      <c r="W19" s="29">
        <v>21</v>
      </c>
      <c r="X19" s="5">
        <v>31000.357280426058</v>
      </c>
    </row>
    <row r="20" spans="2:24" x14ac:dyDescent="0.35">
      <c r="B20" s="7" t="s">
        <v>4</v>
      </c>
      <c r="C20" s="8">
        <f>+SUM(C9:C19)</f>
        <v>362625</v>
      </c>
      <c r="D20" s="8">
        <f>+SUM(D9:D19)</f>
        <v>459642674.0815382</v>
      </c>
      <c r="E20" s="9">
        <f t="shared" ref="E20:X20" si="0">+SUM(E9:E19)</f>
        <v>1651</v>
      </c>
      <c r="F20" s="10">
        <f t="shared" si="0"/>
        <v>7037349.5083207274</v>
      </c>
      <c r="G20" s="8">
        <f t="shared" si="0"/>
        <v>38032</v>
      </c>
      <c r="H20" s="8">
        <f t="shared" si="0"/>
        <v>42872290.783176847</v>
      </c>
      <c r="I20" s="9">
        <f t="shared" si="0"/>
        <v>47110</v>
      </c>
      <c r="J20" s="30">
        <f t="shared" si="0"/>
        <v>59563823.271795504</v>
      </c>
      <c r="K20" s="30">
        <f t="shared" si="0"/>
        <v>3590</v>
      </c>
      <c r="L20" s="30">
        <f t="shared" si="0"/>
        <v>4460181.4335597977</v>
      </c>
      <c r="M20" s="31">
        <f t="shared" si="0"/>
        <v>50700</v>
      </c>
      <c r="N20" s="11">
        <f t="shared" si="0"/>
        <v>64024004.705355294</v>
      </c>
      <c r="O20" s="30">
        <f t="shared" si="0"/>
        <v>212342</v>
      </c>
      <c r="P20" s="10">
        <f t="shared" si="0"/>
        <v>275340974.59732682</v>
      </c>
      <c r="Q20" s="9">
        <f t="shared" si="0"/>
        <v>670</v>
      </c>
      <c r="R20" s="30">
        <f t="shared" si="0"/>
        <v>1803179.4948599071</v>
      </c>
      <c r="S20" s="30">
        <f t="shared" si="0"/>
        <v>36701</v>
      </c>
      <c r="T20" s="30">
        <f t="shared" si="0"/>
        <v>25248237.566641171</v>
      </c>
      <c r="U20" s="30">
        <f t="shared" si="0"/>
        <v>22529</v>
      </c>
      <c r="V20" s="30">
        <f t="shared" si="0"/>
        <v>43316637.425857335</v>
      </c>
      <c r="W20" s="31">
        <f t="shared" si="0"/>
        <v>59900</v>
      </c>
      <c r="X20" s="11">
        <f t="shared" si="0"/>
        <v>70368054.487358421</v>
      </c>
    </row>
    <row r="21" spans="2:24" s="24" customFormat="1" x14ac:dyDescent="0.35">
      <c r="B21" s="24" t="s">
        <v>50</v>
      </c>
      <c r="D21" s="25">
        <f>+(D20*28660.96/777.18)/1000000</f>
        <v>16950.771116271651</v>
      </c>
      <c r="E21" s="27"/>
      <c r="F21" s="34">
        <f>+(F20*28660.96/777.18)/1000000</f>
        <v>259.52442518335528</v>
      </c>
      <c r="H21" s="25">
        <f>+(H20*28660.96/777.18)/1000000</f>
        <v>1581.0507363094782</v>
      </c>
      <c r="I21" s="27"/>
      <c r="J21" s="25">
        <f>+(J20*28660.96/777.18)/1000000</f>
        <v>2196.6035619032918</v>
      </c>
      <c r="K21" s="32"/>
      <c r="L21" s="25">
        <f>+(L20*28660.96/777.18)/1000000</f>
        <v>164.48323639311357</v>
      </c>
      <c r="M21" s="32"/>
      <c r="N21" s="34">
        <f>+(N20*28660.96/777.18)/1000000</f>
        <v>2361.086798296405</v>
      </c>
      <c r="P21" s="25">
        <f>+(P20*28660.96/777.18)/1000000</f>
        <v>10154.065543754343</v>
      </c>
      <c r="Q21" s="27"/>
      <c r="R21" s="25">
        <f>+(R20*28660.96/777.18)/1000000</f>
        <v>66.49792245683112</v>
      </c>
      <c r="S21" s="32"/>
      <c r="T21" s="25">
        <f>+(T20*28660.96/777.18)/1000000</f>
        <v>931.1082721737564</v>
      </c>
      <c r="U21" s="32"/>
      <c r="V21" s="25">
        <f>+(V20*28660.96/777.18)/1000000</f>
        <v>1597.4374180974808</v>
      </c>
      <c r="W21" s="32"/>
      <c r="X21" s="34">
        <f>+(X20*28660.96/777.18)/1000000</f>
        <v>2595.0436127280686</v>
      </c>
    </row>
    <row r="23" spans="2:24" x14ac:dyDescent="0.35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3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35">
      <c r="B26" s="7" t="s">
        <v>3</v>
      </c>
    </row>
    <row r="27" spans="2:24" x14ac:dyDescent="0.35">
      <c r="B27" s="81" t="s">
        <v>48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2:24" ht="15" customHeight="1" x14ac:dyDescent="0.35">
      <c r="B28" s="92" t="s">
        <v>31</v>
      </c>
      <c r="C28" s="94" t="s">
        <v>6</v>
      </c>
      <c r="D28" s="94"/>
      <c r="E28" s="96" t="s">
        <v>7</v>
      </c>
      <c r="F28" s="97"/>
      <c r="G28" s="98" t="s">
        <v>8</v>
      </c>
      <c r="H28" s="99"/>
      <c r="I28" s="87" t="s">
        <v>9</v>
      </c>
      <c r="J28" s="85"/>
      <c r="K28" s="85"/>
      <c r="L28" s="85"/>
      <c r="M28" s="85"/>
      <c r="N28" s="86"/>
      <c r="O28" s="87" t="s">
        <v>10</v>
      </c>
      <c r="P28" s="86"/>
      <c r="Q28" s="87" t="s">
        <v>11</v>
      </c>
      <c r="R28" s="85"/>
      <c r="S28" s="85"/>
      <c r="T28" s="85"/>
      <c r="U28" s="85"/>
      <c r="V28" s="85"/>
      <c r="W28" s="85"/>
      <c r="X28" s="86"/>
    </row>
    <row r="29" spans="2:24" ht="15" customHeight="1" x14ac:dyDescent="0.35">
      <c r="B29" s="92"/>
      <c r="C29" s="95"/>
      <c r="D29" s="95"/>
      <c r="E29" s="96"/>
      <c r="F29" s="97"/>
      <c r="G29" s="100"/>
      <c r="H29" s="101"/>
      <c r="I29" s="82" t="s">
        <v>12</v>
      </c>
      <c r="J29" s="84"/>
      <c r="K29" s="84" t="s">
        <v>13</v>
      </c>
      <c r="L29" s="84"/>
      <c r="M29" s="88" t="s">
        <v>4</v>
      </c>
      <c r="N29" s="89"/>
      <c r="O29" s="82" t="s">
        <v>14</v>
      </c>
      <c r="P29" s="83"/>
      <c r="Q29" s="82" t="s">
        <v>15</v>
      </c>
      <c r="R29" s="84"/>
      <c r="S29" s="84" t="s">
        <v>16</v>
      </c>
      <c r="T29" s="84"/>
      <c r="U29" s="84" t="s">
        <v>17</v>
      </c>
      <c r="V29" s="84"/>
      <c r="W29" s="88" t="s">
        <v>4</v>
      </c>
      <c r="X29" s="89"/>
    </row>
    <row r="30" spans="2:24" x14ac:dyDescent="0.35">
      <c r="B30" s="92"/>
      <c r="C30" s="95"/>
      <c r="D30" s="95"/>
      <c r="E30" s="98"/>
      <c r="F30" s="94"/>
      <c r="G30" s="100"/>
      <c r="H30" s="101"/>
      <c r="I30" s="82"/>
      <c r="J30" s="84"/>
      <c r="K30" s="84"/>
      <c r="L30" s="84"/>
      <c r="M30" s="90"/>
      <c r="N30" s="91"/>
      <c r="O30" s="82"/>
      <c r="P30" s="83"/>
      <c r="Q30" s="82"/>
      <c r="R30" s="84"/>
      <c r="S30" s="84"/>
      <c r="T30" s="84"/>
      <c r="U30" s="84"/>
      <c r="V30" s="84"/>
      <c r="W30" s="90"/>
      <c r="X30" s="91"/>
    </row>
    <row r="31" spans="2:24" x14ac:dyDescent="0.35">
      <c r="B31" s="93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35">
      <c r="B32" s="6" t="s">
        <v>32</v>
      </c>
      <c r="C32" s="2">
        <v>325033</v>
      </c>
      <c r="D32" s="2">
        <v>160269685.84265843</v>
      </c>
      <c r="E32" s="3">
        <v>1241</v>
      </c>
      <c r="F32" s="28">
        <v>1568992.4361221679</v>
      </c>
      <c r="G32" s="3">
        <v>35653</v>
      </c>
      <c r="H32" s="4">
        <v>20576727.318066109</v>
      </c>
      <c r="I32" s="3">
        <v>42126</v>
      </c>
      <c r="J32" s="28">
        <v>19765673.568087045</v>
      </c>
      <c r="K32" s="28">
        <v>3248</v>
      </c>
      <c r="L32" s="28">
        <v>2533265.2906601876</v>
      </c>
      <c r="M32" s="29">
        <v>45374</v>
      </c>
      <c r="N32" s="5">
        <v>22298938.858747233</v>
      </c>
      <c r="O32" s="3">
        <v>188013</v>
      </c>
      <c r="P32" s="4">
        <v>85189937.101653248</v>
      </c>
      <c r="Q32" s="3">
        <v>555</v>
      </c>
      <c r="R32" s="28">
        <v>418719.20218303922</v>
      </c>
      <c r="S32" s="28">
        <v>34753</v>
      </c>
      <c r="T32" s="28">
        <v>14949407.389773406</v>
      </c>
      <c r="U32" s="28">
        <v>19444</v>
      </c>
      <c r="V32" s="28">
        <v>15266963.536113234</v>
      </c>
      <c r="W32" s="29">
        <v>54752</v>
      </c>
      <c r="X32" s="5">
        <v>30635090.12806968</v>
      </c>
    </row>
    <row r="33" spans="2:24" x14ac:dyDescent="0.35">
      <c r="B33" s="6" t="s">
        <v>1</v>
      </c>
      <c r="C33" s="2">
        <v>26535</v>
      </c>
      <c r="D33" s="2">
        <v>114207114.90780491</v>
      </c>
      <c r="E33" s="3">
        <v>284</v>
      </c>
      <c r="F33" s="28">
        <v>2656818.2256630622</v>
      </c>
      <c r="G33" s="3">
        <v>1801</v>
      </c>
      <c r="H33" s="4">
        <v>9677042.6443845574</v>
      </c>
      <c r="I33" s="3">
        <v>3706</v>
      </c>
      <c r="J33" s="28">
        <v>15501044.111083513</v>
      </c>
      <c r="K33" s="28">
        <v>232</v>
      </c>
      <c r="L33" s="28">
        <v>816330.19263834844</v>
      </c>
      <c r="M33" s="29">
        <v>3938</v>
      </c>
      <c r="N33" s="5">
        <v>16317374.303721862</v>
      </c>
      <c r="O33" s="3">
        <v>17118</v>
      </c>
      <c r="P33" s="4">
        <v>71854543.493937388</v>
      </c>
      <c r="Q33" s="3">
        <v>57</v>
      </c>
      <c r="R33" s="28">
        <v>398410.98909457325</v>
      </c>
      <c r="S33" s="28">
        <v>1141</v>
      </c>
      <c r="T33" s="28">
        <v>3128525.1928058239</v>
      </c>
      <c r="U33" s="28">
        <v>2196</v>
      </c>
      <c r="V33" s="28">
        <v>10174400.058197632</v>
      </c>
      <c r="W33" s="29">
        <v>3394</v>
      </c>
      <c r="X33" s="5">
        <v>13701336.240098029</v>
      </c>
    </row>
    <row r="34" spans="2:24" x14ac:dyDescent="0.35">
      <c r="B34" s="6" t="s">
        <v>33</v>
      </c>
      <c r="C34" s="2">
        <v>9897</v>
      </c>
      <c r="D34" s="2">
        <v>144824550.85227433</v>
      </c>
      <c r="E34" s="3">
        <v>109</v>
      </c>
      <c r="F34" s="28">
        <v>2275981.3100119471</v>
      </c>
      <c r="G34" s="3">
        <v>524</v>
      </c>
      <c r="H34" s="4">
        <v>10409031.811181484</v>
      </c>
      <c r="I34" s="3">
        <v>1145</v>
      </c>
      <c r="J34" s="28">
        <v>16935981.29759087</v>
      </c>
      <c r="K34" s="28">
        <v>100</v>
      </c>
      <c r="L34" s="28">
        <v>929539.4479808074</v>
      </c>
      <c r="M34" s="29">
        <v>1245</v>
      </c>
      <c r="N34" s="5">
        <v>17865520.745571677</v>
      </c>
      <c r="O34" s="3">
        <v>6585</v>
      </c>
      <c r="P34" s="4">
        <v>94739996.303996801</v>
      </c>
      <c r="Q34" s="3">
        <v>48</v>
      </c>
      <c r="R34" s="28">
        <v>656708.10733485548</v>
      </c>
      <c r="S34" s="28">
        <v>590</v>
      </c>
      <c r="T34" s="28">
        <v>4841963.5747023122</v>
      </c>
      <c r="U34" s="28">
        <v>796</v>
      </c>
      <c r="V34" s="28">
        <v>14035348.999475246</v>
      </c>
      <c r="W34" s="29">
        <v>1434</v>
      </c>
      <c r="X34" s="5">
        <v>19534020.681512415</v>
      </c>
    </row>
    <row r="35" spans="2:24" x14ac:dyDescent="0.35">
      <c r="B35" s="6" t="s">
        <v>34</v>
      </c>
      <c r="C35" s="2">
        <v>1160</v>
      </c>
      <c r="D35" s="2">
        <v>40341322.478800431</v>
      </c>
      <c r="E35" s="3">
        <v>17</v>
      </c>
      <c r="F35" s="28">
        <v>535557.53652354982</v>
      </c>
      <c r="G35" s="3">
        <v>54</v>
      </c>
      <c r="H35" s="4">
        <v>2209489.0095446911</v>
      </c>
      <c r="I35" s="3">
        <v>133</v>
      </c>
      <c r="J35" s="28">
        <v>7361124.2950340817</v>
      </c>
      <c r="K35" s="28">
        <v>10</v>
      </c>
      <c r="L35" s="28">
        <v>181046.50228045395</v>
      </c>
      <c r="M35" s="29">
        <v>143</v>
      </c>
      <c r="N35" s="5">
        <v>7542170.7973145358</v>
      </c>
      <c r="O35" s="3">
        <v>626</v>
      </c>
      <c r="P35" s="4">
        <v>23556497.697739363</v>
      </c>
      <c r="Q35" s="3">
        <v>10</v>
      </c>
      <c r="R35" s="28">
        <v>329341.19624743902</v>
      </c>
      <c r="S35" s="28">
        <v>217</v>
      </c>
      <c r="T35" s="28">
        <v>2328341.4093596307</v>
      </c>
      <c r="U35" s="28">
        <v>93</v>
      </c>
      <c r="V35" s="28">
        <v>3839924.8320712219</v>
      </c>
      <c r="W35" s="29">
        <v>320</v>
      </c>
      <c r="X35" s="5">
        <v>6497607.4376782915</v>
      </c>
    </row>
    <row r="36" spans="2:24" x14ac:dyDescent="0.35">
      <c r="B36" s="7" t="s">
        <v>4</v>
      </c>
      <c r="C36" s="8">
        <f>+SUM(C32:C35)</f>
        <v>362625</v>
      </c>
      <c r="D36" s="8">
        <f t="shared" ref="D36:V36" si="1">+SUM(D32:D35)</f>
        <v>459642674.08153808</v>
      </c>
      <c r="E36" s="9">
        <f t="shared" si="1"/>
        <v>1651</v>
      </c>
      <c r="F36" s="30">
        <f t="shared" si="1"/>
        <v>7037349.5083207274</v>
      </c>
      <c r="G36" s="9">
        <f t="shared" si="1"/>
        <v>38032</v>
      </c>
      <c r="H36" s="10">
        <f t="shared" si="1"/>
        <v>42872290.783176847</v>
      </c>
      <c r="I36" s="9">
        <f t="shared" si="1"/>
        <v>47110</v>
      </c>
      <c r="J36" s="30">
        <f t="shared" si="1"/>
        <v>59563823.271795511</v>
      </c>
      <c r="K36" s="30">
        <f t="shared" si="1"/>
        <v>3590</v>
      </c>
      <c r="L36" s="30">
        <f t="shared" si="1"/>
        <v>4460181.4335597977</v>
      </c>
      <c r="M36" s="31">
        <f t="shared" si="1"/>
        <v>50700</v>
      </c>
      <c r="N36" s="11">
        <f t="shared" si="1"/>
        <v>64024004.705355316</v>
      </c>
      <c r="O36" s="9">
        <f t="shared" si="1"/>
        <v>212342</v>
      </c>
      <c r="P36" s="10">
        <f t="shared" si="1"/>
        <v>275340974.59732682</v>
      </c>
      <c r="Q36" s="9">
        <f>+SUM(Q32:Q35)</f>
        <v>670</v>
      </c>
      <c r="R36" s="30">
        <f t="shared" si="1"/>
        <v>1803179.4948599068</v>
      </c>
      <c r="S36" s="30">
        <f t="shared" si="1"/>
        <v>36701</v>
      </c>
      <c r="T36" s="30">
        <f t="shared" si="1"/>
        <v>25248237.566641171</v>
      </c>
      <c r="U36" s="30">
        <f t="shared" si="1"/>
        <v>22529</v>
      </c>
      <c r="V36" s="30">
        <f t="shared" si="1"/>
        <v>43316637.425857335</v>
      </c>
      <c r="W36" s="31">
        <f>+SUM(W32:W35)</f>
        <v>59900</v>
      </c>
      <c r="X36" s="11">
        <f>+SUM(X32:X35)</f>
        <v>70368054.487358421</v>
      </c>
    </row>
    <row r="37" spans="2:24" s="24" customFormat="1" x14ac:dyDescent="0.35">
      <c r="B37" s="24" t="s">
        <v>50</v>
      </c>
      <c r="D37" s="25">
        <f>+(D36*28660.96/777.18)/1000000</f>
        <v>16950.771116271651</v>
      </c>
      <c r="E37" s="27"/>
      <c r="F37" s="34">
        <f>+(F36*28660.96/777.18)/1000000</f>
        <v>259.52442518335528</v>
      </c>
      <c r="H37" s="25">
        <f>+(H36*28660.96/777.18)/1000000</f>
        <v>1581.0507363094782</v>
      </c>
      <c r="I37" s="27"/>
      <c r="J37" s="25">
        <f>+(J36*28660.96/777.18)/1000000</f>
        <v>2196.6035619032918</v>
      </c>
      <c r="K37" s="32"/>
      <c r="L37" s="25">
        <f>+(L36*28660.96/777.18)/1000000</f>
        <v>164.48323639311357</v>
      </c>
      <c r="M37" s="32"/>
      <c r="N37" s="34">
        <f>+(N36*28660.96/777.18)/1000000</f>
        <v>2361.086798296406</v>
      </c>
      <c r="P37" s="25">
        <f>+(P36*28660.96/777.18)/1000000</f>
        <v>10154.065543754343</v>
      </c>
      <c r="Q37" s="27"/>
      <c r="R37" s="25">
        <f>+(R36*28660.96/777.18)/1000000</f>
        <v>66.497922456831105</v>
      </c>
      <c r="S37" s="32"/>
      <c r="T37" s="25">
        <f>+(T36*28660.96/777.18)/1000000</f>
        <v>931.1082721737564</v>
      </c>
      <c r="U37" s="32"/>
      <c r="V37" s="25">
        <f>+(V36*28660.96/777.18)/1000000</f>
        <v>1597.4374180974808</v>
      </c>
      <c r="W37" s="32"/>
      <c r="X37" s="34">
        <f>+(X36*28660.96/777.18)/1000000</f>
        <v>2595.0436127280686</v>
      </c>
    </row>
    <row r="38" spans="2:24" x14ac:dyDescent="0.35">
      <c r="P38" s="26"/>
    </row>
    <row r="39" spans="2:24" x14ac:dyDescent="0.35">
      <c r="B39" s="6" t="s">
        <v>30</v>
      </c>
      <c r="P39" s="26"/>
    </row>
    <row r="41" spans="2:24" x14ac:dyDescent="0.35">
      <c r="C41" s="26"/>
    </row>
    <row r="42" spans="2:24" x14ac:dyDescent="0.35">
      <c r="B42" s="6" t="s">
        <v>35</v>
      </c>
    </row>
    <row r="43" spans="2:24" x14ac:dyDescent="0.35">
      <c r="B43" s="6" t="s">
        <v>55</v>
      </c>
    </row>
    <row r="44" spans="2:24" x14ac:dyDescent="0.35">
      <c r="B44" s="6" t="s">
        <v>52</v>
      </c>
    </row>
    <row r="45" spans="2:24" x14ac:dyDescent="0.35">
      <c r="B45" s="6" t="s">
        <v>53</v>
      </c>
    </row>
    <row r="46" spans="2:24" x14ac:dyDescent="0.35">
      <c r="B46" s="6" t="s">
        <v>54</v>
      </c>
    </row>
    <row r="47" spans="2:24" x14ac:dyDescent="0.35">
      <c r="B47" s="104" t="s">
        <v>88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</row>
    <row r="48" spans="2:24" x14ac:dyDescent="0.35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</row>
    <row r="50" spans="2:22" x14ac:dyDescent="0.35">
      <c r="B50" s="105" t="s">
        <v>36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2:22" x14ac:dyDescent="0.35">
      <c r="B51" s="106" t="s">
        <v>37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</row>
    <row r="52" spans="2:22" x14ac:dyDescent="0.35">
      <c r="B52" s="107" t="s">
        <v>38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</row>
    <row r="53" spans="2:22" x14ac:dyDescent="0.35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</row>
    <row r="54" spans="2:22" x14ac:dyDescent="0.35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  <row r="55" spans="2:22" x14ac:dyDescent="0.35">
      <c r="B55" s="107" t="s">
        <v>39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</row>
    <row r="56" spans="2:22" x14ac:dyDescent="0.35"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</row>
    <row r="57" spans="2:22" x14ac:dyDescent="0.35">
      <c r="B57" s="103" t="s">
        <v>40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</row>
    <row r="58" spans="2:22" x14ac:dyDescent="0.35">
      <c r="B58" s="108" t="s">
        <v>41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2:22" x14ac:dyDescent="0.35"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2:22" x14ac:dyDescent="0.35">
      <c r="B60" s="103" t="s">
        <v>42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</row>
    <row r="61" spans="2:22" x14ac:dyDescent="0.35">
      <c r="B61" s="103" t="s">
        <v>43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</row>
    <row r="62" spans="2:22" x14ac:dyDescent="0.35">
      <c r="B62" s="103" t="s">
        <v>44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</row>
    <row r="63" spans="2:22" x14ac:dyDescent="0.35">
      <c r="B63" s="103" t="s">
        <v>45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</row>
    <row r="66" spans="2:2" x14ac:dyDescent="0.35">
      <c r="B66" s="16" t="s">
        <v>46</v>
      </c>
    </row>
    <row r="67" spans="2:2" x14ac:dyDescent="0.35">
      <c r="B67" s="23" t="s">
        <v>94</v>
      </c>
    </row>
    <row r="68" spans="2:2" x14ac:dyDescent="0.35">
      <c r="B68" s="6" t="s">
        <v>30</v>
      </c>
    </row>
    <row r="70" spans="2:2" x14ac:dyDescent="0.35">
      <c r="B70" s="6" t="str">
        <f>+Indice!B24</f>
        <v>Actualización: 11/08/2020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5:N5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I29:J30"/>
    <mergeCell ref="K29:L30"/>
    <mergeCell ref="M29:N30"/>
    <mergeCell ref="I6:J7"/>
    <mergeCell ref="K6:L7"/>
    <mergeCell ref="M6:N7"/>
    <mergeCell ref="O6:P7"/>
    <mergeCell ref="Q6:R7"/>
    <mergeCell ref="O28:P28"/>
    <mergeCell ref="Q28:X28"/>
    <mergeCell ref="O29:P30"/>
    <mergeCell ref="Q29:R30"/>
    <mergeCell ref="O5:P5"/>
    <mergeCell ref="Q5:X5"/>
    <mergeCell ref="S6:T7"/>
    <mergeCell ref="U6:V7"/>
    <mergeCell ref="W6:X7"/>
    <mergeCell ref="S29:T30"/>
    <mergeCell ref="U29:V30"/>
    <mergeCell ref="W29:X3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4"/>
  <sheetViews>
    <sheetView topLeftCell="A33" zoomScale="70" zoomScaleNormal="70" workbookViewId="0">
      <selection activeCell="K58" sqref="K58"/>
    </sheetView>
  </sheetViews>
  <sheetFormatPr baseColWidth="10" defaultColWidth="11.453125" defaultRowHeight="14.5" x14ac:dyDescent="0.35"/>
  <cols>
    <col min="1" max="1" width="11.453125" style="6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2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bestFit="1" customWidth="1"/>
    <col min="22" max="22" width="10.5429687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49</v>
      </c>
      <c r="C3" s="14"/>
    </row>
    <row r="4" spans="2:25" x14ac:dyDescent="0.35">
      <c r="B4" s="92" t="s">
        <v>2</v>
      </c>
      <c r="C4" s="92" t="s">
        <v>31</v>
      </c>
      <c r="D4" s="94" t="s">
        <v>6</v>
      </c>
      <c r="E4" s="94"/>
      <c r="F4" s="96" t="s">
        <v>7</v>
      </c>
      <c r="G4" s="102"/>
      <c r="H4" s="94" t="s">
        <v>8</v>
      </c>
      <c r="I4" s="94"/>
      <c r="J4" s="87" t="s">
        <v>9</v>
      </c>
      <c r="K4" s="85"/>
      <c r="L4" s="85"/>
      <c r="M4" s="85"/>
      <c r="N4" s="85"/>
      <c r="O4" s="86"/>
      <c r="P4" s="85" t="s">
        <v>10</v>
      </c>
      <c r="Q4" s="85"/>
      <c r="R4" s="87" t="s">
        <v>11</v>
      </c>
      <c r="S4" s="85"/>
      <c r="T4" s="85"/>
      <c r="U4" s="85"/>
      <c r="V4" s="85"/>
      <c r="W4" s="85"/>
      <c r="X4" s="85"/>
      <c r="Y4" s="86"/>
    </row>
    <row r="5" spans="2:25" x14ac:dyDescent="0.35">
      <c r="B5" s="92"/>
      <c r="C5" s="92"/>
      <c r="D5" s="95"/>
      <c r="E5" s="95"/>
      <c r="F5" s="96"/>
      <c r="G5" s="102"/>
      <c r="H5" s="95"/>
      <c r="I5" s="95"/>
      <c r="J5" s="82" t="s">
        <v>12</v>
      </c>
      <c r="K5" s="84"/>
      <c r="L5" s="84" t="s">
        <v>13</v>
      </c>
      <c r="M5" s="84"/>
      <c r="N5" s="88" t="s">
        <v>4</v>
      </c>
      <c r="O5" s="89"/>
      <c r="P5" s="84" t="s">
        <v>14</v>
      </c>
      <c r="Q5" s="84"/>
      <c r="R5" s="82" t="s">
        <v>15</v>
      </c>
      <c r="S5" s="84"/>
      <c r="T5" s="84" t="s">
        <v>16</v>
      </c>
      <c r="U5" s="84"/>
      <c r="V5" s="84" t="s">
        <v>17</v>
      </c>
      <c r="W5" s="84"/>
      <c r="X5" s="88" t="s">
        <v>4</v>
      </c>
      <c r="Y5" s="89"/>
    </row>
    <row r="6" spans="2:25" x14ac:dyDescent="0.35">
      <c r="B6" s="92"/>
      <c r="C6" s="92"/>
      <c r="D6" s="95"/>
      <c r="E6" s="95"/>
      <c r="F6" s="98"/>
      <c r="G6" s="99"/>
      <c r="H6" s="95"/>
      <c r="I6" s="95"/>
      <c r="J6" s="82"/>
      <c r="K6" s="84"/>
      <c r="L6" s="84"/>
      <c r="M6" s="84"/>
      <c r="N6" s="90"/>
      <c r="O6" s="91"/>
      <c r="P6" s="84"/>
      <c r="Q6" s="84"/>
      <c r="R6" s="82"/>
      <c r="S6" s="84"/>
      <c r="T6" s="84"/>
      <c r="U6" s="84"/>
      <c r="V6" s="84"/>
      <c r="W6" s="84"/>
      <c r="X6" s="90"/>
      <c r="Y6" s="91"/>
    </row>
    <row r="7" spans="2:25" x14ac:dyDescent="0.35">
      <c r="B7" s="93"/>
      <c r="C7" s="93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10" t="s">
        <v>20</v>
      </c>
      <c r="C8" s="6" t="s">
        <v>32</v>
      </c>
      <c r="D8" s="35">
        <v>28686</v>
      </c>
      <c r="E8" s="35">
        <v>23763022.662744027</v>
      </c>
      <c r="F8" s="36">
        <v>175</v>
      </c>
      <c r="G8" s="37">
        <v>108288.41741518778</v>
      </c>
      <c r="H8" s="35">
        <v>256</v>
      </c>
      <c r="I8" s="38">
        <v>340691.43155009462</v>
      </c>
      <c r="J8" s="36">
        <v>1369</v>
      </c>
      <c r="K8" s="39">
        <v>940646.26586129703</v>
      </c>
      <c r="L8" s="40">
        <v>0</v>
      </c>
      <c r="M8" s="39">
        <v>0</v>
      </c>
      <c r="N8" s="49">
        <v>1369</v>
      </c>
      <c r="O8" s="50">
        <v>940646.26586129703</v>
      </c>
      <c r="P8" s="35">
        <v>26027</v>
      </c>
      <c r="Q8" s="38">
        <v>21672928.664078247</v>
      </c>
      <c r="R8" s="36">
        <v>7</v>
      </c>
      <c r="S8" s="39">
        <v>13363.125310526933</v>
      </c>
      <c r="T8" s="40">
        <v>150</v>
      </c>
      <c r="U8" s="39">
        <v>114690.68028426125</v>
      </c>
      <c r="V8" s="40">
        <v>702</v>
      </c>
      <c r="W8" s="39">
        <v>572414.07824441325</v>
      </c>
      <c r="X8" s="49">
        <v>859</v>
      </c>
      <c r="Y8" s="50">
        <v>700467.88383920141</v>
      </c>
    </row>
    <row r="9" spans="2:25" x14ac:dyDescent="0.35">
      <c r="B9" s="109"/>
      <c r="C9" s="6" t="s">
        <v>1</v>
      </c>
      <c r="D9" s="35">
        <v>5125</v>
      </c>
      <c r="E9" s="35">
        <v>18827883.434016168</v>
      </c>
      <c r="F9" s="36">
        <v>20</v>
      </c>
      <c r="G9" s="37">
        <v>60709.759896388685</v>
      </c>
      <c r="H9" s="35">
        <v>98</v>
      </c>
      <c r="I9" s="38">
        <v>600098.53124249855</v>
      </c>
      <c r="J9" s="36">
        <v>240</v>
      </c>
      <c r="K9" s="39">
        <v>1073955.6525671156</v>
      </c>
      <c r="L9" s="40">
        <v>0</v>
      </c>
      <c r="M9" s="39">
        <v>0</v>
      </c>
      <c r="N9" s="49">
        <v>240</v>
      </c>
      <c r="O9" s="50">
        <v>1073955.6525671156</v>
      </c>
      <c r="P9" s="35">
        <v>4596</v>
      </c>
      <c r="Q9" s="38">
        <v>16090480.360288002</v>
      </c>
      <c r="R9" s="36">
        <v>5</v>
      </c>
      <c r="S9" s="39">
        <v>57848.725234604841</v>
      </c>
      <c r="T9" s="40">
        <v>20</v>
      </c>
      <c r="U9" s="39">
        <v>92390.485175653579</v>
      </c>
      <c r="V9" s="40">
        <v>146</v>
      </c>
      <c r="W9" s="39">
        <v>852399.91961190419</v>
      </c>
      <c r="X9" s="49">
        <v>171</v>
      </c>
      <c r="Y9" s="50">
        <v>1002639.1300221626</v>
      </c>
    </row>
    <row r="10" spans="2:25" x14ac:dyDescent="0.35">
      <c r="B10" s="109"/>
      <c r="C10" s="6" t="s">
        <v>33</v>
      </c>
      <c r="D10" s="35">
        <v>1680</v>
      </c>
      <c r="E10" s="35">
        <v>22929762.663881462</v>
      </c>
      <c r="F10" s="36">
        <v>4</v>
      </c>
      <c r="G10" s="37">
        <v>55825.066571391886</v>
      </c>
      <c r="H10" s="35">
        <v>99</v>
      </c>
      <c r="I10" s="38">
        <v>2099364.4316170849</v>
      </c>
      <c r="J10" s="36">
        <v>214</v>
      </c>
      <c r="K10" s="39">
        <v>3053700.9227883508</v>
      </c>
      <c r="L10" s="40">
        <v>0</v>
      </c>
      <c r="M10" s="39">
        <v>0</v>
      </c>
      <c r="N10" s="49">
        <v>214</v>
      </c>
      <c r="O10" s="50">
        <v>3053700.9227883508</v>
      </c>
      <c r="P10" s="35">
        <v>1228</v>
      </c>
      <c r="Q10" s="38">
        <v>13988303.619941551</v>
      </c>
      <c r="R10" s="36">
        <v>4</v>
      </c>
      <c r="S10" s="39">
        <v>159171.22106168114</v>
      </c>
      <c r="T10" s="40">
        <v>13</v>
      </c>
      <c r="U10" s="39">
        <v>264645.70621500467</v>
      </c>
      <c r="V10" s="40">
        <v>118</v>
      </c>
      <c r="W10" s="39">
        <v>3308751.6956863971</v>
      </c>
      <c r="X10" s="49">
        <v>135</v>
      </c>
      <c r="Y10" s="50">
        <v>3732568.622963083</v>
      </c>
    </row>
    <row r="11" spans="2:25" x14ac:dyDescent="0.35">
      <c r="B11" s="109"/>
      <c r="C11" s="6" t="s">
        <v>34</v>
      </c>
      <c r="D11" s="35">
        <v>194</v>
      </c>
      <c r="E11" s="35">
        <v>6862669.1180965332</v>
      </c>
      <c r="F11" s="36">
        <v>1</v>
      </c>
      <c r="G11" s="37">
        <v>10467.199982135979</v>
      </c>
      <c r="H11" s="35">
        <v>18</v>
      </c>
      <c r="I11" s="38">
        <v>1101498.3447867762</v>
      </c>
      <c r="J11" s="36">
        <v>23</v>
      </c>
      <c r="K11" s="39">
        <v>801578.17463197326</v>
      </c>
      <c r="L11" s="40">
        <v>0</v>
      </c>
      <c r="M11" s="39">
        <v>0</v>
      </c>
      <c r="N11" s="49">
        <v>23</v>
      </c>
      <c r="O11" s="50">
        <v>801578.17463197326</v>
      </c>
      <c r="P11" s="35">
        <v>134</v>
      </c>
      <c r="Q11" s="38">
        <v>3894589.8911620546</v>
      </c>
      <c r="R11" s="36">
        <v>1</v>
      </c>
      <c r="S11" s="39">
        <v>12211.733312491975</v>
      </c>
      <c r="T11" s="40">
        <v>7</v>
      </c>
      <c r="U11" s="39">
        <v>389868.30866795807</v>
      </c>
      <c r="V11" s="40">
        <v>10</v>
      </c>
      <c r="W11" s="39">
        <v>652455.46555314271</v>
      </c>
      <c r="X11" s="49">
        <v>18</v>
      </c>
      <c r="Y11" s="50">
        <v>1054535.5075335926</v>
      </c>
    </row>
    <row r="12" spans="2:25" x14ac:dyDescent="0.35">
      <c r="B12" s="110" t="s">
        <v>21</v>
      </c>
      <c r="C12" s="16" t="s">
        <v>32</v>
      </c>
      <c r="D12" s="41">
        <v>136</v>
      </c>
      <c r="E12" s="41">
        <v>240990.96820204207</v>
      </c>
      <c r="F12" s="42">
        <v>0</v>
      </c>
      <c r="G12" s="43">
        <v>0</v>
      </c>
      <c r="H12" s="41">
        <v>10</v>
      </c>
      <c r="I12" s="44">
        <v>19284.071433755184</v>
      </c>
      <c r="J12" s="42">
        <v>4</v>
      </c>
      <c r="K12" s="44">
        <v>8094.6346528518234</v>
      </c>
      <c r="L12" s="41">
        <v>0</v>
      </c>
      <c r="M12" s="44">
        <v>0</v>
      </c>
      <c r="N12" s="51">
        <v>4</v>
      </c>
      <c r="O12" s="52">
        <v>8094.6346528518234</v>
      </c>
      <c r="P12" s="41">
        <v>96</v>
      </c>
      <c r="Q12" s="44">
        <v>155763.53688083024</v>
      </c>
      <c r="R12" s="42">
        <v>8</v>
      </c>
      <c r="S12" s="44">
        <v>20759.946631236358</v>
      </c>
      <c r="T12" s="41">
        <v>2</v>
      </c>
      <c r="U12" s="44">
        <v>5059.1466580323895</v>
      </c>
      <c r="V12" s="41">
        <v>16</v>
      </c>
      <c r="W12" s="44">
        <v>32029.631945336096</v>
      </c>
      <c r="X12" s="51">
        <v>26</v>
      </c>
      <c r="Y12" s="52">
        <v>57848.725234604848</v>
      </c>
    </row>
    <row r="13" spans="2:25" x14ac:dyDescent="0.35">
      <c r="B13" s="111"/>
      <c r="C13" s="33" t="s">
        <v>1</v>
      </c>
      <c r="D13" s="40">
        <v>128</v>
      </c>
      <c r="E13" s="40">
        <v>480514.99321725441</v>
      </c>
      <c r="F13" s="36">
        <v>1</v>
      </c>
      <c r="G13" s="37">
        <v>348.90666607119931</v>
      </c>
      <c r="H13" s="40">
        <v>24</v>
      </c>
      <c r="I13" s="39">
        <v>88971.199848155826</v>
      </c>
      <c r="J13" s="36">
        <v>6</v>
      </c>
      <c r="K13" s="39">
        <v>17480.223970167084</v>
      </c>
      <c r="L13" s="40">
        <v>0</v>
      </c>
      <c r="M13" s="39">
        <v>0</v>
      </c>
      <c r="N13" s="49">
        <v>6</v>
      </c>
      <c r="O13" s="50">
        <v>17480.223970167084</v>
      </c>
      <c r="P13" s="40">
        <v>73</v>
      </c>
      <c r="Q13" s="39">
        <v>270089.38290971413</v>
      </c>
      <c r="R13" s="36">
        <v>7</v>
      </c>
      <c r="S13" s="39">
        <v>35588.479939262332</v>
      </c>
      <c r="T13" s="40">
        <v>4</v>
      </c>
      <c r="U13" s="39">
        <v>22330.026628556756</v>
      </c>
      <c r="V13" s="40">
        <v>13</v>
      </c>
      <c r="W13" s="39">
        <v>45706.773255327105</v>
      </c>
      <c r="X13" s="49">
        <v>24</v>
      </c>
      <c r="Y13" s="50">
        <v>103625.27982314619</v>
      </c>
    </row>
    <row r="14" spans="2:25" x14ac:dyDescent="0.35">
      <c r="B14" s="111"/>
      <c r="C14" s="33" t="s">
        <v>33</v>
      </c>
      <c r="D14" s="40">
        <v>93</v>
      </c>
      <c r="E14" s="40">
        <v>1398278.3549469383</v>
      </c>
      <c r="F14" s="36">
        <v>0</v>
      </c>
      <c r="G14" s="37">
        <v>0</v>
      </c>
      <c r="H14" s="40">
        <v>16</v>
      </c>
      <c r="I14" s="39">
        <v>154600.54373614842</v>
      </c>
      <c r="J14" s="36">
        <v>3</v>
      </c>
      <c r="K14" s="39">
        <v>8548.2133187443833</v>
      </c>
      <c r="L14" s="40">
        <v>0</v>
      </c>
      <c r="M14" s="39">
        <v>0</v>
      </c>
      <c r="N14" s="49">
        <v>3</v>
      </c>
      <c r="O14" s="50">
        <v>8548.2133187443833</v>
      </c>
      <c r="P14" s="40">
        <v>52</v>
      </c>
      <c r="Q14" s="39">
        <v>937756.44639956241</v>
      </c>
      <c r="R14" s="36">
        <v>7</v>
      </c>
      <c r="S14" s="39">
        <v>103974.18648921739</v>
      </c>
      <c r="T14" s="40">
        <v>1</v>
      </c>
      <c r="U14" s="39">
        <v>17445.333303559964</v>
      </c>
      <c r="V14" s="40">
        <v>14</v>
      </c>
      <c r="W14" s="39">
        <v>175953.63169970582</v>
      </c>
      <c r="X14" s="49">
        <v>22</v>
      </c>
      <c r="Y14" s="50">
        <v>297373.15149248316</v>
      </c>
    </row>
    <row r="15" spans="2:25" x14ac:dyDescent="0.35">
      <c r="B15" s="112"/>
      <c r="C15" s="17" t="s">
        <v>34</v>
      </c>
      <c r="D15" s="45">
        <v>4</v>
      </c>
      <c r="E15" s="45">
        <v>53033.813242822296</v>
      </c>
      <c r="F15" s="46">
        <v>0</v>
      </c>
      <c r="G15" s="47">
        <v>0</v>
      </c>
      <c r="H15" s="45">
        <v>2</v>
      </c>
      <c r="I15" s="48">
        <v>39077.546599974325</v>
      </c>
      <c r="J15" s="46">
        <v>1</v>
      </c>
      <c r="K15" s="48">
        <v>6978.1333214239858</v>
      </c>
      <c r="L15" s="45">
        <v>0</v>
      </c>
      <c r="M15" s="48">
        <v>0</v>
      </c>
      <c r="N15" s="53">
        <v>1</v>
      </c>
      <c r="O15" s="54">
        <v>6978.1333214239858</v>
      </c>
      <c r="P15" s="45">
        <v>1</v>
      </c>
      <c r="Q15" s="48">
        <v>6978.1333214239858</v>
      </c>
      <c r="R15" s="46">
        <v>0</v>
      </c>
      <c r="S15" s="48">
        <v>0</v>
      </c>
      <c r="T15" s="45">
        <v>0</v>
      </c>
      <c r="U15" s="48">
        <v>0</v>
      </c>
      <c r="V15" s="45">
        <v>0</v>
      </c>
      <c r="W15" s="48">
        <v>0</v>
      </c>
      <c r="X15" s="53">
        <v>0</v>
      </c>
      <c r="Y15" s="54">
        <v>0</v>
      </c>
    </row>
    <row r="16" spans="2:25" x14ac:dyDescent="0.35">
      <c r="B16" s="109" t="s">
        <v>22</v>
      </c>
      <c r="C16" s="6" t="s">
        <v>32</v>
      </c>
      <c r="D16" s="35">
        <v>206238</v>
      </c>
      <c r="E16" s="35">
        <v>67181224.246710509</v>
      </c>
      <c r="F16" s="36">
        <v>0</v>
      </c>
      <c r="G16" s="37">
        <v>0</v>
      </c>
      <c r="H16" s="35">
        <v>33280</v>
      </c>
      <c r="I16" s="38">
        <v>19650970.299948081</v>
      </c>
      <c r="J16" s="36">
        <v>21388</v>
      </c>
      <c r="K16" s="39">
        <v>4810886.0988257201</v>
      </c>
      <c r="L16" s="40">
        <v>2724</v>
      </c>
      <c r="M16" s="39">
        <v>2101651.12009507</v>
      </c>
      <c r="N16" s="49">
        <v>24112</v>
      </c>
      <c r="O16" s="50">
        <v>6912537.2189207897</v>
      </c>
      <c r="P16" s="35">
        <v>110574</v>
      </c>
      <c r="Q16" s="38">
        <v>22568225.033181027</v>
      </c>
      <c r="R16" s="36">
        <v>0</v>
      </c>
      <c r="S16" s="39">
        <v>0</v>
      </c>
      <c r="T16" s="40">
        <v>31811</v>
      </c>
      <c r="U16" s="39">
        <v>13398926.468617938</v>
      </c>
      <c r="V16" s="40">
        <v>6461</v>
      </c>
      <c r="W16" s="39">
        <v>4650565.226042673</v>
      </c>
      <c r="X16" s="49">
        <v>38272</v>
      </c>
      <c r="Y16" s="50">
        <v>18049491.694660611</v>
      </c>
    </row>
    <row r="17" spans="2:25" x14ac:dyDescent="0.35">
      <c r="B17" s="109"/>
      <c r="C17" s="6" t="s">
        <v>1</v>
      </c>
      <c r="D17" s="35">
        <v>4523</v>
      </c>
      <c r="E17" s="35">
        <v>19397807.600478142</v>
      </c>
      <c r="F17" s="36">
        <v>0</v>
      </c>
      <c r="G17" s="37">
        <v>0</v>
      </c>
      <c r="H17" s="35">
        <v>1463</v>
      </c>
      <c r="I17" s="38">
        <v>8026458.4335974799</v>
      </c>
      <c r="J17" s="36">
        <v>357</v>
      </c>
      <c r="K17" s="39">
        <v>1058772.9789581369</v>
      </c>
      <c r="L17" s="40">
        <v>128</v>
      </c>
      <c r="M17" s="39">
        <v>413734.92025389237</v>
      </c>
      <c r="N17" s="49">
        <v>485</v>
      </c>
      <c r="O17" s="50">
        <v>1472507.8992120293</v>
      </c>
      <c r="P17" s="35">
        <v>1654</v>
      </c>
      <c r="Q17" s="38">
        <v>5457392.2400017316</v>
      </c>
      <c r="R17" s="36">
        <v>0</v>
      </c>
      <c r="S17" s="39">
        <v>0</v>
      </c>
      <c r="T17" s="40">
        <v>519</v>
      </c>
      <c r="U17" s="39">
        <v>2438294.4274720736</v>
      </c>
      <c r="V17" s="40">
        <v>402</v>
      </c>
      <c r="W17" s="39">
        <v>2003154.6001948295</v>
      </c>
      <c r="X17" s="49">
        <v>921</v>
      </c>
      <c r="Y17" s="50">
        <v>4441449.0276669031</v>
      </c>
    </row>
    <row r="18" spans="2:25" x14ac:dyDescent="0.35">
      <c r="B18" s="109"/>
      <c r="C18" s="6" t="s">
        <v>33</v>
      </c>
      <c r="D18" s="35">
        <v>1488</v>
      </c>
      <c r="E18" s="35">
        <v>26582921.842987813</v>
      </c>
      <c r="F18" s="36">
        <v>0</v>
      </c>
      <c r="G18" s="37">
        <v>0</v>
      </c>
      <c r="H18" s="35">
        <v>284</v>
      </c>
      <c r="I18" s="38">
        <v>5288518.2524242038</v>
      </c>
      <c r="J18" s="36">
        <v>197</v>
      </c>
      <c r="K18" s="39">
        <v>4652963.9524635607</v>
      </c>
      <c r="L18" s="40">
        <v>48</v>
      </c>
      <c r="M18" s="39">
        <v>471057.14532939583</v>
      </c>
      <c r="N18" s="49">
        <v>245</v>
      </c>
      <c r="O18" s="50">
        <v>5124021.097792957</v>
      </c>
      <c r="P18" s="35">
        <v>711</v>
      </c>
      <c r="Q18" s="38">
        <v>12148115.107065499</v>
      </c>
      <c r="R18" s="36">
        <v>0</v>
      </c>
      <c r="S18" s="39">
        <v>0</v>
      </c>
      <c r="T18" s="40">
        <v>113</v>
      </c>
      <c r="U18" s="39">
        <v>2570885.4361821795</v>
      </c>
      <c r="V18" s="40">
        <v>135</v>
      </c>
      <c r="W18" s="39">
        <v>1451381.9495229747</v>
      </c>
      <c r="X18" s="49">
        <v>248</v>
      </c>
      <c r="Y18" s="50">
        <v>4022267.3857051544</v>
      </c>
    </row>
    <row r="19" spans="2:25" x14ac:dyDescent="0.35">
      <c r="B19" s="109"/>
      <c r="C19" s="6" t="s">
        <v>34</v>
      </c>
      <c r="D19" s="35">
        <v>209</v>
      </c>
      <c r="E19" s="35">
        <v>9745993.3757976014</v>
      </c>
      <c r="F19" s="36">
        <v>0</v>
      </c>
      <c r="G19" s="37">
        <v>0</v>
      </c>
      <c r="H19" s="35">
        <v>11</v>
      </c>
      <c r="I19" s="38">
        <v>213007.51963646719</v>
      </c>
      <c r="J19" s="36">
        <v>66</v>
      </c>
      <c r="K19" s="39">
        <v>4927186.6252212068</v>
      </c>
      <c r="L19" s="40">
        <v>5</v>
      </c>
      <c r="M19" s="39">
        <v>52335.999910679893</v>
      </c>
      <c r="N19" s="49">
        <v>71</v>
      </c>
      <c r="O19" s="50">
        <v>4979522.6251318865</v>
      </c>
      <c r="P19" s="35">
        <v>91</v>
      </c>
      <c r="Q19" s="38">
        <v>3846037.5202365867</v>
      </c>
      <c r="R19" s="36">
        <v>0</v>
      </c>
      <c r="S19" s="39">
        <v>0</v>
      </c>
      <c r="T19" s="40">
        <v>13</v>
      </c>
      <c r="U19" s="39">
        <v>505024.95380475745</v>
      </c>
      <c r="V19" s="40">
        <v>23</v>
      </c>
      <c r="W19" s="39">
        <v>202400.75698790271</v>
      </c>
      <c r="X19" s="49">
        <v>36</v>
      </c>
      <c r="Y19" s="50">
        <v>707425.71079266013</v>
      </c>
    </row>
    <row r="20" spans="2:25" x14ac:dyDescent="0.35">
      <c r="B20" s="110" t="s">
        <v>23</v>
      </c>
      <c r="C20" s="16" t="s">
        <v>32</v>
      </c>
      <c r="D20" s="41">
        <v>7945</v>
      </c>
      <c r="E20" s="41">
        <v>7176477.6626463309</v>
      </c>
      <c r="F20" s="42">
        <v>1031</v>
      </c>
      <c r="G20" s="43">
        <v>1423066.8021936461</v>
      </c>
      <c r="H20" s="41">
        <v>68</v>
      </c>
      <c r="I20" s="44">
        <v>36140.010348571719</v>
      </c>
      <c r="J20" s="42">
        <v>83</v>
      </c>
      <c r="K20" s="44">
        <v>58301.563625224</v>
      </c>
      <c r="L20" s="41">
        <v>12</v>
      </c>
      <c r="M20" s="44">
        <v>8130.6040690891032</v>
      </c>
      <c r="N20" s="51">
        <v>95</v>
      </c>
      <c r="O20" s="52">
        <v>66432.167694313102</v>
      </c>
      <c r="P20" s="41">
        <v>2574</v>
      </c>
      <c r="Q20" s="44">
        <v>2599004.3758129524</v>
      </c>
      <c r="R20" s="42">
        <v>519</v>
      </c>
      <c r="S20" s="44">
        <v>302720.44805896247</v>
      </c>
      <c r="T20" s="41">
        <v>96</v>
      </c>
      <c r="U20" s="44">
        <v>130789.76635814014</v>
      </c>
      <c r="V20" s="41">
        <v>3562</v>
      </c>
      <c r="W20" s="44">
        <v>2618324.0921797459</v>
      </c>
      <c r="X20" s="51">
        <v>4177</v>
      </c>
      <c r="Y20" s="52">
        <v>3051834.3065968486</v>
      </c>
    </row>
    <row r="21" spans="2:25" x14ac:dyDescent="0.35">
      <c r="B21" s="111"/>
      <c r="C21" s="33" t="s">
        <v>1</v>
      </c>
      <c r="D21" s="40">
        <v>1633</v>
      </c>
      <c r="E21" s="40">
        <v>11416898.031154577</v>
      </c>
      <c r="F21" s="36">
        <v>256</v>
      </c>
      <c r="G21" s="37">
        <v>2553892.1240251549</v>
      </c>
      <c r="H21" s="40">
        <v>5</v>
      </c>
      <c r="I21" s="39">
        <v>23237.183960341874</v>
      </c>
      <c r="J21" s="36">
        <v>15</v>
      </c>
      <c r="K21" s="39">
        <v>63179.916583394282</v>
      </c>
      <c r="L21" s="40">
        <v>1</v>
      </c>
      <c r="M21" s="39">
        <v>4780.0213251754303</v>
      </c>
      <c r="N21" s="49">
        <v>16</v>
      </c>
      <c r="O21" s="50">
        <v>67959.937908569715</v>
      </c>
      <c r="P21" s="40">
        <v>1060</v>
      </c>
      <c r="Q21" s="39">
        <v>6222170.5918085091</v>
      </c>
      <c r="R21" s="36">
        <v>25</v>
      </c>
      <c r="S21" s="39">
        <v>212918.53360808571</v>
      </c>
      <c r="T21" s="40">
        <v>19</v>
      </c>
      <c r="U21" s="39">
        <v>171980.67789773966</v>
      </c>
      <c r="V21" s="40">
        <v>252</v>
      </c>
      <c r="W21" s="39">
        <v>2164738.9819461736</v>
      </c>
      <c r="X21" s="49">
        <v>296</v>
      </c>
      <c r="Y21" s="50">
        <v>2549638.1934519988</v>
      </c>
    </row>
    <row r="22" spans="2:25" x14ac:dyDescent="0.35">
      <c r="B22" s="111"/>
      <c r="C22" s="33" t="s">
        <v>33</v>
      </c>
      <c r="D22" s="40">
        <v>811</v>
      </c>
      <c r="E22" s="40">
        <v>13434904.438476592</v>
      </c>
      <c r="F22" s="36">
        <v>102</v>
      </c>
      <c r="G22" s="37">
        <v>2197100.1669169492</v>
      </c>
      <c r="H22" s="40">
        <v>2</v>
      </c>
      <c r="I22" s="39">
        <v>17510.248854190508</v>
      </c>
      <c r="J22" s="36">
        <v>7</v>
      </c>
      <c r="K22" s="39">
        <v>51989.842140668006</v>
      </c>
      <c r="L22" s="40">
        <v>1</v>
      </c>
      <c r="M22" s="39">
        <v>15700.799973203968</v>
      </c>
      <c r="N22" s="49">
        <v>8</v>
      </c>
      <c r="O22" s="50">
        <v>67690.642113871974</v>
      </c>
      <c r="P22" s="40">
        <v>608</v>
      </c>
      <c r="Q22" s="39">
        <v>8869908.4112674538</v>
      </c>
      <c r="R22" s="36">
        <v>0</v>
      </c>
      <c r="S22" s="39">
        <v>0</v>
      </c>
      <c r="T22" s="40">
        <v>55</v>
      </c>
      <c r="U22" s="39">
        <v>1538086.5993323321</v>
      </c>
      <c r="V22" s="40">
        <v>36</v>
      </c>
      <c r="W22" s="39">
        <v>744608.36999179376</v>
      </c>
      <c r="X22" s="49">
        <v>91</v>
      </c>
      <c r="Y22" s="50">
        <v>2282694.9693241259</v>
      </c>
    </row>
    <row r="23" spans="2:25" x14ac:dyDescent="0.35">
      <c r="B23" s="112"/>
      <c r="C23" s="17" t="s">
        <v>34</v>
      </c>
      <c r="D23" s="45">
        <v>98</v>
      </c>
      <c r="E23" s="45">
        <v>3417858.2964073783</v>
      </c>
      <c r="F23" s="46">
        <v>14</v>
      </c>
      <c r="G23" s="47">
        <v>460556.79921398306</v>
      </c>
      <c r="H23" s="45">
        <v>2</v>
      </c>
      <c r="I23" s="48">
        <v>17763.131660628256</v>
      </c>
      <c r="J23" s="46">
        <v>0</v>
      </c>
      <c r="K23" s="48">
        <v>0</v>
      </c>
      <c r="L23" s="45">
        <v>1</v>
      </c>
      <c r="M23" s="48">
        <v>34890.666607119929</v>
      </c>
      <c r="N23" s="53">
        <v>1</v>
      </c>
      <c r="O23" s="54">
        <v>34890.666607119929</v>
      </c>
      <c r="P23" s="45">
        <v>70</v>
      </c>
      <c r="Q23" s="48">
        <v>2308017.299943896</v>
      </c>
      <c r="R23" s="46">
        <v>0</v>
      </c>
      <c r="S23" s="48">
        <v>0</v>
      </c>
      <c r="T23" s="45">
        <v>9</v>
      </c>
      <c r="U23" s="48">
        <v>568717.86569605488</v>
      </c>
      <c r="V23" s="45">
        <v>2</v>
      </c>
      <c r="W23" s="48">
        <v>27912.533285695943</v>
      </c>
      <c r="X23" s="53">
        <v>11</v>
      </c>
      <c r="Y23" s="54">
        <v>596630.39898175083</v>
      </c>
    </row>
    <row r="24" spans="2:25" x14ac:dyDescent="0.35">
      <c r="B24" s="109" t="s">
        <v>24</v>
      </c>
      <c r="C24" s="6" t="s">
        <v>32</v>
      </c>
      <c r="D24" s="35">
        <v>24758</v>
      </c>
      <c r="E24" s="35">
        <v>18053556.718860775</v>
      </c>
      <c r="F24" s="36">
        <v>0</v>
      </c>
      <c r="G24" s="37">
        <v>0</v>
      </c>
      <c r="H24" s="35">
        <v>1864</v>
      </c>
      <c r="I24" s="38">
        <v>266711.09121955442</v>
      </c>
      <c r="J24" s="36">
        <v>5546</v>
      </c>
      <c r="K24" s="39">
        <v>3268605.739758892</v>
      </c>
      <c r="L24" s="40">
        <v>0</v>
      </c>
      <c r="M24" s="39">
        <v>0</v>
      </c>
      <c r="N24" s="49">
        <v>5546</v>
      </c>
      <c r="O24" s="50">
        <v>3268605.739758892</v>
      </c>
      <c r="P24" s="35">
        <v>15942</v>
      </c>
      <c r="Q24" s="38">
        <v>14399976.840482663</v>
      </c>
      <c r="R24" s="36">
        <v>0</v>
      </c>
      <c r="S24" s="39">
        <v>0</v>
      </c>
      <c r="T24" s="40">
        <v>345</v>
      </c>
      <c r="U24" s="39">
        <v>3489.0786631013061</v>
      </c>
      <c r="V24" s="40">
        <v>1061</v>
      </c>
      <c r="W24" s="39">
        <v>114773.9687365671</v>
      </c>
      <c r="X24" s="49">
        <v>1406</v>
      </c>
      <c r="Y24" s="50">
        <v>118263.0473996684</v>
      </c>
    </row>
    <row r="25" spans="2:25" x14ac:dyDescent="0.35">
      <c r="B25" s="109"/>
      <c r="C25" s="6" t="s">
        <v>1</v>
      </c>
      <c r="D25" s="35">
        <v>4429</v>
      </c>
      <c r="E25" s="35">
        <v>21772162.912965931</v>
      </c>
      <c r="F25" s="36">
        <v>0</v>
      </c>
      <c r="G25" s="37">
        <v>0</v>
      </c>
      <c r="H25" s="35">
        <v>108</v>
      </c>
      <c r="I25" s="38">
        <v>428352.71634306741</v>
      </c>
      <c r="J25" s="36">
        <v>989</v>
      </c>
      <c r="K25" s="39">
        <v>4402158.1965502901</v>
      </c>
      <c r="L25" s="40">
        <v>0</v>
      </c>
      <c r="M25" s="39">
        <v>0</v>
      </c>
      <c r="N25" s="49">
        <v>989</v>
      </c>
      <c r="O25" s="50">
        <v>4402158.1965502901</v>
      </c>
      <c r="P25" s="35">
        <v>3075</v>
      </c>
      <c r="Q25" s="38">
        <v>16332751.558252061</v>
      </c>
      <c r="R25" s="36">
        <v>0</v>
      </c>
      <c r="S25" s="39">
        <v>0</v>
      </c>
      <c r="T25" s="40">
        <v>122</v>
      </c>
      <c r="U25" s="39">
        <v>33006.574762324781</v>
      </c>
      <c r="V25" s="40">
        <v>135</v>
      </c>
      <c r="W25" s="39">
        <v>575893.86705818644</v>
      </c>
      <c r="X25" s="49">
        <v>257</v>
      </c>
      <c r="Y25" s="50">
        <v>608900.44182051125</v>
      </c>
    </row>
    <row r="26" spans="2:25" x14ac:dyDescent="0.35">
      <c r="B26" s="109"/>
      <c r="C26" s="6" t="s">
        <v>33</v>
      </c>
      <c r="D26" s="35">
        <v>1763</v>
      </c>
      <c r="E26" s="35">
        <v>33035614.035049766</v>
      </c>
      <c r="F26" s="36">
        <v>0</v>
      </c>
      <c r="G26" s="37">
        <v>0</v>
      </c>
      <c r="H26" s="35">
        <v>67</v>
      </c>
      <c r="I26" s="38">
        <v>2171985.063235844</v>
      </c>
      <c r="J26" s="36">
        <v>246</v>
      </c>
      <c r="K26" s="39">
        <v>3613690.7610910451</v>
      </c>
      <c r="L26" s="40">
        <v>0</v>
      </c>
      <c r="M26" s="39">
        <v>0</v>
      </c>
      <c r="N26" s="49">
        <v>246</v>
      </c>
      <c r="O26" s="50">
        <v>3613690.7610910451</v>
      </c>
      <c r="P26" s="35">
        <v>1350</v>
      </c>
      <c r="Q26" s="38">
        <v>25054816.684542317</v>
      </c>
      <c r="R26" s="36">
        <v>0</v>
      </c>
      <c r="S26" s="39">
        <v>0</v>
      </c>
      <c r="T26" s="40">
        <v>18</v>
      </c>
      <c r="U26" s="39">
        <v>213530.87998448062</v>
      </c>
      <c r="V26" s="40">
        <v>82</v>
      </c>
      <c r="W26" s="39">
        <v>1981590.6461960799</v>
      </c>
      <c r="X26" s="49">
        <v>100</v>
      </c>
      <c r="Y26" s="50">
        <v>2195121.5261805607</v>
      </c>
    </row>
    <row r="27" spans="2:25" x14ac:dyDescent="0.35">
      <c r="B27" s="109"/>
      <c r="C27" s="6" t="s">
        <v>34</v>
      </c>
      <c r="D27" s="35">
        <v>205</v>
      </c>
      <c r="E27" s="35">
        <v>10715421.753388582</v>
      </c>
      <c r="F27" s="36">
        <v>0</v>
      </c>
      <c r="G27" s="37">
        <v>0</v>
      </c>
      <c r="H27" s="35">
        <v>9</v>
      </c>
      <c r="I27" s="38">
        <v>559890.52704445354</v>
      </c>
      <c r="J27" s="36">
        <v>14</v>
      </c>
      <c r="K27" s="39">
        <v>820166.93121933111</v>
      </c>
      <c r="L27" s="40">
        <v>0</v>
      </c>
      <c r="M27" s="39">
        <v>0</v>
      </c>
      <c r="N27" s="49">
        <v>14</v>
      </c>
      <c r="O27" s="50">
        <v>820166.93121933111</v>
      </c>
      <c r="P27" s="35">
        <v>162</v>
      </c>
      <c r="Q27" s="38">
        <v>7817990.1387811154</v>
      </c>
      <c r="R27" s="36">
        <v>0</v>
      </c>
      <c r="S27" s="39">
        <v>0</v>
      </c>
      <c r="T27" s="40">
        <v>8</v>
      </c>
      <c r="U27" s="39">
        <v>864730.28119086032</v>
      </c>
      <c r="V27" s="40">
        <v>12</v>
      </c>
      <c r="W27" s="39">
        <v>652643.87515282119</v>
      </c>
      <c r="X27" s="49">
        <v>20</v>
      </c>
      <c r="Y27" s="50">
        <v>1517374.1563436815</v>
      </c>
    </row>
    <row r="28" spans="2:25" x14ac:dyDescent="0.35">
      <c r="B28" s="110" t="s">
        <v>25</v>
      </c>
      <c r="C28" s="16" t="s">
        <v>32</v>
      </c>
      <c r="D28" s="41">
        <v>279</v>
      </c>
      <c r="E28" s="41">
        <v>256908.52644154278</v>
      </c>
      <c r="F28" s="42">
        <v>14</v>
      </c>
      <c r="G28" s="43">
        <v>15795.87703970837</v>
      </c>
      <c r="H28" s="41">
        <v>67</v>
      </c>
      <c r="I28" s="44">
        <v>63288.912862653589</v>
      </c>
      <c r="J28" s="42">
        <v>62</v>
      </c>
      <c r="K28" s="44">
        <v>47498.094969603255</v>
      </c>
      <c r="L28" s="41">
        <v>0</v>
      </c>
      <c r="M28" s="44">
        <v>0</v>
      </c>
      <c r="N28" s="51">
        <v>62</v>
      </c>
      <c r="O28" s="52">
        <v>47498.094969603255</v>
      </c>
      <c r="P28" s="41">
        <v>126</v>
      </c>
      <c r="Q28" s="44">
        <v>122344.40158319889</v>
      </c>
      <c r="R28" s="42">
        <v>0</v>
      </c>
      <c r="S28" s="44">
        <v>0</v>
      </c>
      <c r="T28" s="41">
        <v>0</v>
      </c>
      <c r="U28" s="44">
        <v>0</v>
      </c>
      <c r="V28" s="41">
        <v>10</v>
      </c>
      <c r="W28" s="44">
        <v>7981.2399863786841</v>
      </c>
      <c r="X28" s="51">
        <v>10</v>
      </c>
      <c r="Y28" s="52">
        <v>7981.2399863786841</v>
      </c>
    </row>
    <row r="29" spans="2:25" x14ac:dyDescent="0.35">
      <c r="B29" s="111"/>
      <c r="C29" s="33" t="s">
        <v>1</v>
      </c>
      <c r="D29" s="40">
        <v>144</v>
      </c>
      <c r="E29" s="40">
        <v>645669.78914872359</v>
      </c>
      <c r="F29" s="36">
        <v>3</v>
      </c>
      <c r="G29" s="37">
        <v>11409.247980528216</v>
      </c>
      <c r="H29" s="40">
        <v>25</v>
      </c>
      <c r="I29" s="39">
        <v>174488.22370220677</v>
      </c>
      <c r="J29" s="36">
        <v>24</v>
      </c>
      <c r="K29" s="39">
        <v>122504.02638292646</v>
      </c>
      <c r="L29" s="40">
        <v>0</v>
      </c>
      <c r="M29" s="39">
        <v>0</v>
      </c>
      <c r="N29" s="49">
        <v>24</v>
      </c>
      <c r="O29" s="50">
        <v>122504.02638292646</v>
      </c>
      <c r="P29" s="40">
        <v>87</v>
      </c>
      <c r="Q29" s="39">
        <v>313472.85645700636</v>
      </c>
      <c r="R29" s="36">
        <v>0</v>
      </c>
      <c r="S29" s="39">
        <v>0</v>
      </c>
      <c r="T29" s="40">
        <v>0</v>
      </c>
      <c r="U29" s="39">
        <v>0</v>
      </c>
      <c r="V29" s="40">
        <v>5</v>
      </c>
      <c r="W29" s="39">
        <v>23795.434626055794</v>
      </c>
      <c r="X29" s="49">
        <v>5</v>
      </c>
      <c r="Y29" s="50">
        <v>23795.434626055794</v>
      </c>
    </row>
    <row r="30" spans="2:25" x14ac:dyDescent="0.35">
      <c r="B30" s="111"/>
      <c r="C30" s="33" t="s">
        <v>33</v>
      </c>
      <c r="D30" s="40">
        <v>140</v>
      </c>
      <c r="E30" s="40">
        <v>1764657.7432158589</v>
      </c>
      <c r="F30" s="36">
        <v>2</v>
      </c>
      <c r="G30" s="37">
        <v>22004.392037112506</v>
      </c>
      <c r="H30" s="40">
        <v>20</v>
      </c>
      <c r="I30" s="39">
        <v>219915.87162467692</v>
      </c>
      <c r="J30" s="36">
        <v>39</v>
      </c>
      <c r="K30" s="39">
        <v>616942.62829995924</v>
      </c>
      <c r="L30" s="40">
        <v>0</v>
      </c>
      <c r="M30" s="39">
        <v>0</v>
      </c>
      <c r="N30" s="49">
        <v>39</v>
      </c>
      <c r="O30" s="50">
        <v>616942.62829995924</v>
      </c>
      <c r="P30" s="40">
        <v>78</v>
      </c>
      <c r="Q30" s="39">
        <v>900561.25126304221</v>
      </c>
      <c r="R30" s="36">
        <v>0</v>
      </c>
      <c r="S30" s="39">
        <v>0</v>
      </c>
      <c r="T30" s="40">
        <v>0</v>
      </c>
      <c r="U30" s="39">
        <v>0</v>
      </c>
      <c r="V30" s="40">
        <v>1</v>
      </c>
      <c r="W30" s="39">
        <v>5233.5999910679893</v>
      </c>
      <c r="X30" s="49">
        <v>1</v>
      </c>
      <c r="Y30" s="50">
        <v>5233.5999910679893</v>
      </c>
    </row>
    <row r="31" spans="2:25" x14ac:dyDescent="0.35">
      <c r="B31" s="112"/>
      <c r="C31" s="17" t="s">
        <v>34</v>
      </c>
      <c r="D31" s="45">
        <v>28</v>
      </c>
      <c r="E31" s="45">
        <v>656078.02390429354</v>
      </c>
      <c r="F31" s="46">
        <v>1</v>
      </c>
      <c r="G31" s="47">
        <v>12211.733312491975</v>
      </c>
      <c r="H31" s="45">
        <v>9</v>
      </c>
      <c r="I31" s="48">
        <v>166358.69838274783</v>
      </c>
      <c r="J31" s="46">
        <v>7</v>
      </c>
      <c r="K31" s="48">
        <v>266913.59954446746</v>
      </c>
      <c r="L31" s="45">
        <v>0</v>
      </c>
      <c r="M31" s="48">
        <v>0</v>
      </c>
      <c r="N31" s="53">
        <v>7</v>
      </c>
      <c r="O31" s="54">
        <v>266913.59954446746</v>
      </c>
      <c r="P31" s="45">
        <v>11</v>
      </c>
      <c r="Q31" s="48">
        <v>210593.99266458626</v>
      </c>
      <c r="R31" s="46">
        <v>0</v>
      </c>
      <c r="S31" s="48">
        <v>0</v>
      </c>
      <c r="T31" s="45">
        <v>0</v>
      </c>
      <c r="U31" s="48">
        <v>0</v>
      </c>
      <c r="V31" s="45">
        <v>0</v>
      </c>
      <c r="W31" s="48">
        <v>0</v>
      </c>
      <c r="X31" s="53">
        <v>0</v>
      </c>
      <c r="Y31" s="54">
        <v>0</v>
      </c>
    </row>
    <row r="32" spans="2:25" x14ac:dyDescent="0.35">
      <c r="B32" s="109" t="s">
        <v>26</v>
      </c>
      <c r="C32" s="6" t="s">
        <v>32</v>
      </c>
      <c r="D32" s="35">
        <v>46273</v>
      </c>
      <c r="E32" s="35">
        <v>28579040.066522546</v>
      </c>
      <c r="F32" s="36">
        <v>0</v>
      </c>
      <c r="G32" s="37">
        <v>0</v>
      </c>
      <c r="H32" s="35">
        <v>0</v>
      </c>
      <c r="I32" s="38">
        <v>0</v>
      </c>
      <c r="J32" s="36">
        <v>12045</v>
      </c>
      <c r="K32" s="39">
        <v>7070619.5039873058</v>
      </c>
      <c r="L32" s="40">
        <v>456</v>
      </c>
      <c r="M32" s="39">
        <v>353573.85869140463</v>
      </c>
      <c r="N32" s="49">
        <v>12501</v>
      </c>
      <c r="O32" s="50">
        <v>7424193.3626787104</v>
      </c>
      <c r="P32" s="35">
        <v>26525</v>
      </c>
      <c r="Q32" s="38">
        <v>18571886.784741335</v>
      </c>
      <c r="R32" s="36">
        <v>0</v>
      </c>
      <c r="S32" s="39">
        <v>0</v>
      </c>
      <c r="T32" s="40">
        <v>1813</v>
      </c>
      <c r="U32" s="39">
        <v>0</v>
      </c>
      <c r="V32" s="40">
        <v>5434</v>
      </c>
      <c r="W32" s="39">
        <v>2582959.9191025007</v>
      </c>
      <c r="X32" s="49">
        <v>7247</v>
      </c>
      <c r="Y32" s="50">
        <v>2582959.9191025007</v>
      </c>
    </row>
    <row r="33" spans="2:25" x14ac:dyDescent="0.35">
      <c r="B33" s="109"/>
      <c r="C33" s="6" t="s">
        <v>1</v>
      </c>
      <c r="D33" s="35">
        <v>7374</v>
      </c>
      <c r="E33" s="35">
        <v>30151506.427837729</v>
      </c>
      <c r="F33" s="36">
        <v>0</v>
      </c>
      <c r="G33" s="37">
        <v>0</v>
      </c>
      <c r="H33" s="35">
        <v>0</v>
      </c>
      <c r="I33" s="38">
        <v>0</v>
      </c>
      <c r="J33" s="36">
        <v>1674</v>
      </c>
      <c r="K33" s="39">
        <v>7391490.4804305229</v>
      </c>
      <c r="L33" s="40">
        <v>52</v>
      </c>
      <c r="M33" s="39">
        <v>261588.62089755543</v>
      </c>
      <c r="N33" s="49">
        <v>1726</v>
      </c>
      <c r="O33" s="50">
        <v>7653079.1013280787</v>
      </c>
      <c r="P33" s="35">
        <v>4475</v>
      </c>
      <c r="Q33" s="38">
        <v>19556633.95022358</v>
      </c>
      <c r="R33" s="36">
        <v>0</v>
      </c>
      <c r="S33" s="39">
        <v>0</v>
      </c>
      <c r="T33" s="40">
        <v>363</v>
      </c>
      <c r="U33" s="39">
        <v>0</v>
      </c>
      <c r="V33" s="40">
        <v>810</v>
      </c>
      <c r="W33" s="39">
        <v>2941793.3762860703</v>
      </c>
      <c r="X33" s="49">
        <v>1173</v>
      </c>
      <c r="Y33" s="50">
        <v>2941793.3762860703</v>
      </c>
    </row>
    <row r="34" spans="2:25" x14ac:dyDescent="0.35">
      <c r="B34" s="109"/>
      <c r="C34" s="6" t="s">
        <v>33</v>
      </c>
      <c r="D34" s="35">
        <v>2298</v>
      </c>
      <c r="E34" s="35">
        <v>27482773.069045838</v>
      </c>
      <c r="F34" s="36">
        <v>0</v>
      </c>
      <c r="G34" s="37">
        <v>0</v>
      </c>
      <c r="H34" s="35">
        <v>0</v>
      </c>
      <c r="I34" s="38">
        <v>0</v>
      </c>
      <c r="J34" s="36">
        <v>229</v>
      </c>
      <c r="K34" s="39">
        <v>2575302.6067514839</v>
      </c>
      <c r="L34" s="40">
        <v>20</v>
      </c>
      <c r="M34" s="39">
        <v>277495.76427307393</v>
      </c>
      <c r="N34" s="49">
        <v>249</v>
      </c>
      <c r="O34" s="50">
        <v>2852798.3710245579</v>
      </c>
      <c r="P34" s="35">
        <v>1494</v>
      </c>
      <c r="Q34" s="38">
        <v>21104162.551010154</v>
      </c>
      <c r="R34" s="36">
        <v>0</v>
      </c>
      <c r="S34" s="39">
        <v>0</v>
      </c>
      <c r="T34" s="40">
        <v>371</v>
      </c>
      <c r="U34" s="39">
        <v>0</v>
      </c>
      <c r="V34" s="40">
        <v>184</v>
      </c>
      <c r="W34" s="39">
        <v>3525812.1470111259</v>
      </c>
      <c r="X34" s="49">
        <v>555</v>
      </c>
      <c r="Y34" s="50">
        <v>3525812.1470111259</v>
      </c>
    </row>
    <row r="35" spans="2:25" x14ac:dyDescent="0.35">
      <c r="B35" s="109"/>
      <c r="C35" s="6" t="s">
        <v>34</v>
      </c>
      <c r="D35" s="35">
        <v>285</v>
      </c>
      <c r="E35" s="35">
        <v>4191156.8599935248</v>
      </c>
      <c r="F35" s="36">
        <v>0</v>
      </c>
      <c r="G35" s="37">
        <v>0</v>
      </c>
      <c r="H35" s="35">
        <v>0</v>
      </c>
      <c r="I35" s="38">
        <v>0</v>
      </c>
      <c r="J35" s="36">
        <v>5</v>
      </c>
      <c r="K35" s="39">
        <v>208131.44430612234</v>
      </c>
      <c r="L35" s="40">
        <v>1</v>
      </c>
      <c r="M35" s="39">
        <v>69781.333214239858</v>
      </c>
      <c r="N35" s="49">
        <v>6</v>
      </c>
      <c r="O35" s="50">
        <v>277912.77752036217</v>
      </c>
      <c r="P35" s="35">
        <v>81</v>
      </c>
      <c r="Q35" s="38">
        <v>2776059.5423181918</v>
      </c>
      <c r="R35" s="36">
        <v>0</v>
      </c>
      <c r="S35" s="39">
        <v>0</v>
      </c>
      <c r="T35" s="40">
        <v>180</v>
      </c>
      <c r="U35" s="39">
        <v>0</v>
      </c>
      <c r="V35" s="40">
        <v>18</v>
      </c>
      <c r="W35" s="39">
        <v>1137184.5401549705</v>
      </c>
      <c r="X35" s="49">
        <v>198</v>
      </c>
      <c r="Y35" s="50">
        <v>1137184.5401549705</v>
      </c>
    </row>
    <row r="36" spans="2:25" x14ac:dyDescent="0.35">
      <c r="B36" s="110" t="s">
        <v>27</v>
      </c>
      <c r="C36" s="16" t="s">
        <v>32</v>
      </c>
      <c r="D36" s="41">
        <v>10000</v>
      </c>
      <c r="E36" s="41">
        <v>13789619.530225087</v>
      </c>
      <c r="F36" s="42">
        <v>0</v>
      </c>
      <c r="G36" s="43">
        <v>0</v>
      </c>
      <c r="H36" s="41">
        <v>84</v>
      </c>
      <c r="I36" s="44">
        <v>87193.45444116318</v>
      </c>
      <c r="J36" s="42">
        <v>1572</v>
      </c>
      <c r="K36" s="44">
        <v>3441078.8451956948</v>
      </c>
      <c r="L36" s="41">
        <v>0</v>
      </c>
      <c r="M36" s="44">
        <v>0</v>
      </c>
      <c r="N36" s="51">
        <v>1572</v>
      </c>
      <c r="O36" s="52">
        <v>3441078.8451956948</v>
      </c>
      <c r="P36" s="41">
        <v>5897</v>
      </c>
      <c r="Q36" s="44">
        <v>4903944.3623311995</v>
      </c>
      <c r="R36" s="42">
        <v>0</v>
      </c>
      <c r="S36" s="44">
        <v>0</v>
      </c>
      <c r="T36" s="41">
        <v>512</v>
      </c>
      <c r="U36" s="44">
        <v>1241404.8364046426</v>
      </c>
      <c r="V36" s="41">
        <v>1935</v>
      </c>
      <c r="W36" s="44">
        <v>4115998.0318523878</v>
      </c>
      <c r="X36" s="51">
        <v>2447</v>
      </c>
      <c r="Y36" s="52">
        <v>5357402.8682570308</v>
      </c>
    </row>
    <row r="37" spans="2:25" x14ac:dyDescent="0.35">
      <c r="B37" s="111"/>
      <c r="C37" s="33" t="s">
        <v>1</v>
      </c>
      <c r="D37" s="40">
        <v>2726</v>
      </c>
      <c r="E37" s="40">
        <v>9913737.9455887042</v>
      </c>
      <c r="F37" s="36">
        <v>0</v>
      </c>
      <c r="G37" s="37">
        <v>0</v>
      </c>
      <c r="H37" s="40">
        <v>70</v>
      </c>
      <c r="I37" s="39">
        <v>317458.72256197978</v>
      </c>
      <c r="J37" s="36">
        <v>366</v>
      </c>
      <c r="K37" s="39">
        <v>1263024.5873480861</v>
      </c>
      <c r="L37" s="40">
        <v>0</v>
      </c>
      <c r="M37" s="39">
        <v>0</v>
      </c>
      <c r="N37" s="49">
        <v>366</v>
      </c>
      <c r="O37" s="50">
        <v>1263024.5873480861</v>
      </c>
      <c r="P37" s="40">
        <v>1939</v>
      </c>
      <c r="Q37" s="39">
        <v>7107579.6912594698</v>
      </c>
      <c r="R37" s="36">
        <v>0</v>
      </c>
      <c r="S37" s="39">
        <v>0</v>
      </c>
      <c r="T37" s="40">
        <v>78</v>
      </c>
      <c r="U37" s="39">
        <v>285447.45469098032</v>
      </c>
      <c r="V37" s="40">
        <v>273</v>
      </c>
      <c r="W37" s="39">
        <v>940227.48972818779</v>
      </c>
      <c r="X37" s="49">
        <v>351</v>
      </c>
      <c r="Y37" s="50">
        <v>1225674.9444191682</v>
      </c>
    </row>
    <row r="38" spans="2:25" x14ac:dyDescent="0.35">
      <c r="B38" s="111"/>
      <c r="C38" s="33" t="s">
        <v>33</v>
      </c>
      <c r="D38" s="40">
        <v>1225</v>
      </c>
      <c r="E38" s="40">
        <v>14482348.999021668</v>
      </c>
      <c r="F38" s="36">
        <v>0</v>
      </c>
      <c r="G38" s="37">
        <v>0</v>
      </c>
      <c r="H38" s="40">
        <v>31</v>
      </c>
      <c r="I38" s="39">
        <v>372911.44469689782</v>
      </c>
      <c r="J38" s="36">
        <v>178</v>
      </c>
      <c r="K38" s="39">
        <v>1950964.4836739593</v>
      </c>
      <c r="L38" s="40">
        <v>0</v>
      </c>
      <c r="M38" s="39">
        <v>0</v>
      </c>
      <c r="N38" s="49">
        <v>178</v>
      </c>
      <c r="O38" s="50">
        <v>1950964.4836739593</v>
      </c>
      <c r="P38" s="40">
        <v>885</v>
      </c>
      <c r="Q38" s="39">
        <v>10477749.894490626</v>
      </c>
      <c r="R38" s="36">
        <v>0</v>
      </c>
      <c r="S38" s="39">
        <v>0</v>
      </c>
      <c r="T38" s="40">
        <v>10</v>
      </c>
      <c r="U38" s="39">
        <v>108175.01444473598</v>
      </c>
      <c r="V38" s="40">
        <v>121</v>
      </c>
      <c r="W38" s="39">
        <v>1572548.1617154484</v>
      </c>
      <c r="X38" s="49">
        <v>131</v>
      </c>
      <c r="Y38" s="50">
        <v>1680723.1761601844</v>
      </c>
    </row>
    <row r="39" spans="2:25" x14ac:dyDescent="0.35">
      <c r="B39" s="112"/>
      <c r="C39" s="17" t="s">
        <v>34</v>
      </c>
      <c r="D39" s="45">
        <v>86</v>
      </c>
      <c r="E39" s="45">
        <v>3488997.0634619361</v>
      </c>
      <c r="F39" s="46">
        <v>0</v>
      </c>
      <c r="G39" s="47">
        <v>0</v>
      </c>
      <c r="H39" s="45">
        <v>0</v>
      </c>
      <c r="I39" s="48">
        <v>0</v>
      </c>
      <c r="J39" s="46">
        <v>13</v>
      </c>
      <c r="K39" s="48">
        <v>246813.16285288421</v>
      </c>
      <c r="L39" s="45">
        <v>0</v>
      </c>
      <c r="M39" s="48">
        <v>0</v>
      </c>
      <c r="N39" s="53">
        <v>13</v>
      </c>
      <c r="O39" s="54">
        <v>246813.16285288421</v>
      </c>
      <c r="P39" s="45">
        <v>54</v>
      </c>
      <c r="Q39" s="48">
        <v>2370833.6715518255</v>
      </c>
      <c r="R39" s="46">
        <v>0</v>
      </c>
      <c r="S39" s="48">
        <v>0</v>
      </c>
      <c r="T39" s="45">
        <v>0</v>
      </c>
      <c r="U39" s="48">
        <v>0</v>
      </c>
      <c r="V39" s="45">
        <v>19</v>
      </c>
      <c r="W39" s="48">
        <v>871350.22905722633</v>
      </c>
      <c r="X39" s="53">
        <v>19</v>
      </c>
      <c r="Y39" s="54">
        <v>871350.22905722633</v>
      </c>
    </row>
    <row r="40" spans="2:25" x14ac:dyDescent="0.35">
      <c r="B40" s="109" t="s">
        <v>28</v>
      </c>
      <c r="C40" s="6" t="s">
        <v>32</v>
      </c>
      <c r="D40" s="35">
        <v>459</v>
      </c>
      <c r="E40" s="35">
        <v>729563.85790985369</v>
      </c>
      <c r="F40" s="36">
        <v>6</v>
      </c>
      <c r="G40" s="37">
        <v>8970.1725622589056</v>
      </c>
      <c r="H40" s="35">
        <v>20</v>
      </c>
      <c r="I40" s="38">
        <v>46993.155707275684</v>
      </c>
      <c r="J40" s="36">
        <v>33</v>
      </c>
      <c r="K40" s="39">
        <v>20948.928472737829</v>
      </c>
      <c r="L40" s="40">
        <v>37</v>
      </c>
      <c r="M40" s="39">
        <v>42028.576118873898</v>
      </c>
      <c r="N40" s="49">
        <v>70</v>
      </c>
      <c r="O40" s="50">
        <v>62977.504591611723</v>
      </c>
      <c r="P40" s="35">
        <v>81</v>
      </c>
      <c r="Q40" s="38">
        <v>66867.77110745768</v>
      </c>
      <c r="R40" s="36">
        <v>18</v>
      </c>
      <c r="S40" s="39">
        <v>59196.74888768555</v>
      </c>
      <c r="T40" s="40">
        <v>16</v>
      </c>
      <c r="U40" s="39">
        <v>43010.132807833375</v>
      </c>
      <c r="V40" s="40">
        <v>248</v>
      </c>
      <c r="W40" s="39">
        <v>441548.37224573077</v>
      </c>
      <c r="X40" s="49">
        <v>282</v>
      </c>
      <c r="Y40" s="50">
        <v>543755.25394124968</v>
      </c>
    </row>
    <row r="41" spans="2:25" x14ac:dyDescent="0.35">
      <c r="B41" s="109"/>
      <c r="C41" s="6" t="s">
        <v>1</v>
      </c>
      <c r="D41" s="35">
        <v>425</v>
      </c>
      <c r="E41" s="35">
        <v>1449807.1435499717</v>
      </c>
      <c r="F41" s="36">
        <v>4</v>
      </c>
      <c r="G41" s="37">
        <v>30458.187094919362</v>
      </c>
      <c r="H41" s="35">
        <v>7</v>
      </c>
      <c r="I41" s="38">
        <v>15186.379800257911</v>
      </c>
      <c r="J41" s="36">
        <v>34</v>
      </c>
      <c r="K41" s="39">
        <v>94521.781650021498</v>
      </c>
      <c r="L41" s="40">
        <v>46</v>
      </c>
      <c r="M41" s="39">
        <v>117385.67019388046</v>
      </c>
      <c r="N41" s="49">
        <v>80</v>
      </c>
      <c r="O41" s="50">
        <v>211907.45184390194</v>
      </c>
      <c r="P41" s="35">
        <v>142</v>
      </c>
      <c r="Q41" s="38">
        <v>408671.29946100898</v>
      </c>
      <c r="R41" s="36">
        <v>20</v>
      </c>
      <c r="S41" s="39">
        <v>92055.250312620381</v>
      </c>
      <c r="T41" s="40">
        <v>13</v>
      </c>
      <c r="U41" s="39">
        <v>70421.466203504693</v>
      </c>
      <c r="V41" s="40">
        <v>159</v>
      </c>
      <c r="W41" s="39">
        <v>621107.10883375851</v>
      </c>
      <c r="X41" s="49">
        <v>192</v>
      </c>
      <c r="Y41" s="50">
        <v>783583.82534988364</v>
      </c>
    </row>
    <row r="42" spans="2:25" x14ac:dyDescent="0.35">
      <c r="B42" s="109"/>
      <c r="C42" s="6" t="s">
        <v>33</v>
      </c>
      <c r="D42" s="35">
        <v>325</v>
      </c>
      <c r="E42" s="35">
        <v>3050018.1334470306</v>
      </c>
      <c r="F42" s="36">
        <v>1</v>
      </c>
      <c r="G42" s="37">
        <v>1051.6844864931252</v>
      </c>
      <c r="H42" s="35">
        <v>4</v>
      </c>
      <c r="I42" s="38">
        <v>31889.955081755812</v>
      </c>
      <c r="J42" s="36">
        <v>23</v>
      </c>
      <c r="K42" s="39">
        <v>291121.289935857</v>
      </c>
      <c r="L42" s="40">
        <v>29</v>
      </c>
      <c r="M42" s="39">
        <v>152201.73842746369</v>
      </c>
      <c r="N42" s="49">
        <v>52</v>
      </c>
      <c r="O42" s="50">
        <v>443323.02836332069</v>
      </c>
      <c r="P42" s="35">
        <v>130</v>
      </c>
      <c r="Q42" s="38">
        <v>891607.41597629676</v>
      </c>
      <c r="R42" s="36">
        <v>34</v>
      </c>
      <c r="S42" s="39">
        <v>355182.96651612507</v>
      </c>
      <c r="T42" s="40">
        <v>9</v>
      </c>
      <c r="U42" s="39">
        <v>129194.60524001988</v>
      </c>
      <c r="V42" s="40">
        <v>95</v>
      </c>
      <c r="W42" s="39">
        <v>1197768.4777830192</v>
      </c>
      <c r="X42" s="49">
        <v>138</v>
      </c>
      <c r="Y42" s="50">
        <v>1682146.0495391642</v>
      </c>
    </row>
    <row r="43" spans="2:25" x14ac:dyDescent="0.35">
      <c r="B43" s="109"/>
      <c r="C43" s="6" t="s">
        <v>34</v>
      </c>
      <c r="D43" s="35">
        <v>35</v>
      </c>
      <c r="E43" s="35">
        <v>858341.3448467881</v>
      </c>
      <c r="F43" s="36">
        <v>1</v>
      </c>
      <c r="G43" s="37">
        <v>52321.804014938789</v>
      </c>
      <c r="H43" s="35">
        <v>2</v>
      </c>
      <c r="I43" s="38">
        <v>97936.974790795561</v>
      </c>
      <c r="J43" s="36">
        <v>1</v>
      </c>
      <c r="K43" s="39">
        <v>10016.042728505954</v>
      </c>
      <c r="L43" s="40">
        <v>3</v>
      </c>
      <c r="M43" s="39">
        <v>24038.50254841429</v>
      </c>
      <c r="N43" s="49">
        <v>4</v>
      </c>
      <c r="O43" s="50">
        <v>34054.545276920246</v>
      </c>
      <c r="P43" s="35">
        <v>14</v>
      </c>
      <c r="Q43" s="38">
        <v>210805.35871792154</v>
      </c>
      <c r="R43" s="36">
        <v>8</v>
      </c>
      <c r="S43" s="39">
        <v>308057.88961709588</v>
      </c>
      <c r="T43" s="40">
        <v>0</v>
      </c>
      <c r="U43" s="39">
        <v>0</v>
      </c>
      <c r="V43" s="40">
        <v>6</v>
      </c>
      <c r="W43" s="39">
        <v>155164.77242911613</v>
      </c>
      <c r="X43" s="49">
        <v>14</v>
      </c>
      <c r="Y43" s="50">
        <v>463222.662046212</v>
      </c>
    </row>
    <row r="44" spans="2:25" x14ac:dyDescent="0.35">
      <c r="B44" s="110" t="s">
        <v>29</v>
      </c>
      <c r="C44" s="16" t="s">
        <v>32</v>
      </c>
      <c r="D44" s="41">
        <v>37</v>
      </c>
      <c r="E44" s="41">
        <v>411326.06863133679</v>
      </c>
      <c r="F44" s="42">
        <v>1</v>
      </c>
      <c r="G44" s="43">
        <v>6978.1333214239858</v>
      </c>
      <c r="H44" s="41">
        <v>3</v>
      </c>
      <c r="I44" s="44">
        <v>63710.357224600994</v>
      </c>
      <c r="J44" s="42">
        <v>12</v>
      </c>
      <c r="K44" s="44">
        <v>94902.613171366203</v>
      </c>
      <c r="L44" s="41">
        <v>2</v>
      </c>
      <c r="M44" s="44">
        <v>12211.733312491975</v>
      </c>
      <c r="N44" s="51">
        <v>14</v>
      </c>
      <c r="O44" s="52">
        <v>107114.34648385819</v>
      </c>
      <c r="P44" s="41">
        <v>11</v>
      </c>
      <c r="Q44" s="44">
        <v>84784.319855301437</v>
      </c>
      <c r="R44" s="42">
        <v>3</v>
      </c>
      <c r="S44" s="44">
        <v>22678.933294627954</v>
      </c>
      <c r="T44" s="41">
        <v>0</v>
      </c>
      <c r="U44" s="44">
        <v>0</v>
      </c>
      <c r="V44" s="41">
        <v>5</v>
      </c>
      <c r="W44" s="44">
        <v>126059.97845152431</v>
      </c>
      <c r="X44" s="51">
        <v>8</v>
      </c>
      <c r="Y44" s="52">
        <v>148738.91174615227</v>
      </c>
    </row>
    <row r="45" spans="2:25" x14ac:dyDescent="0.35">
      <c r="B45" s="111"/>
      <c r="C45" s="33" t="s">
        <v>1</v>
      </c>
      <c r="D45" s="35">
        <v>18</v>
      </c>
      <c r="E45" s="35">
        <v>115278.76246992426</v>
      </c>
      <c r="F45" s="36">
        <v>0</v>
      </c>
      <c r="G45" s="37">
        <v>0</v>
      </c>
      <c r="H45" s="35">
        <v>1</v>
      </c>
      <c r="I45" s="38">
        <v>2791.2533285695945</v>
      </c>
      <c r="J45" s="36">
        <v>1</v>
      </c>
      <c r="K45" s="38">
        <v>13956.266642847972</v>
      </c>
      <c r="L45" s="35">
        <v>1</v>
      </c>
      <c r="M45" s="38">
        <v>5931.4133232103877</v>
      </c>
      <c r="N45" s="79">
        <v>2</v>
      </c>
      <c r="O45" s="50">
        <v>19887.67996605836</v>
      </c>
      <c r="P45" s="35">
        <v>14</v>
      </c>
      <c r="Q45" s="38">
        <v>87017.322518157103</v>
      </c>
      <c r="R45" s="36">
        <v>0</v>
      </c>
      <c r="S45" s="38">
        <v>0</v>
      </c>
      <c r="T45" s="35">
        <v>0</v>
      </c>
      <c r="U45" s="38">
        <v>0</v>
      </c>
      <c r="V45" s="35">
        <v>1</v>
      </c>
      <c r="W45" s="38">
        <v>5582.506657139189</v>
      </c>
      <c r="X45" s="79">
        <v>1</v>
      </c>
      <c r="Y45" s="50">
        <v>5582.506657139189</v>
      </c>
    </row>
    <row r="46" spans="2:25" x14ac:dyDescent="0.35">
      <c r="B46" s="111"/>
      <c r="C46" s="33" t="s">
        <v>33</v>
      </c>
      <c r="D46" s="35">
        <v>74</v>
      </c>
      <c r="E46" s="35">
        <v>663271.57220134989</v>
      </c>
      <c r="F46" s="36">
        <v>0</v>
      </c>
      <c r="G46" s="37">
        <v>0</v>
      </c>
      <c r="H46" s="35">
        <v>1</v>
      </c>
      <c r="I46" s="38">
        <v>52335.999910679893</v>
      </c>
      <c r="J46" s="36">
        <v>9</v>
      </c>
      <c r="K46" s="38">
        <v>120756.59712724207</v>
      </c>
      <c r="L46" s="35">
        <v>2</v>
      </c>
      <c r="M46" s="38">
        <v>13083.999977669973</v>
      </c>
      <c r="N46" s="79">
        <v>11</v>
      </c>
      <c r="O46" s="50">
        <v>133840.59710491204</v>
      </c>
      <c r="P46" s="35">
        <v>49</v>
      </c>
      <c r="Q46" s="38">
        <v>367014.92204029456</v>
      </c>
      <c r="R46" s="36">
        <v>3</v>
      </c>
      <c r="S46" s="38">
        <v>38379.733267831922</v>
      </c>
      <c r="T46" s="35">
        <v>0</v>
      </c>
      <c r="U46" s="38">
        <v>0</v>
      </c>
      <c r="V46" s="35">
        <v>10</v>
      </c>
      <c r="W46" s="38">
        <v>71700.319877631453</v>
      </c>
      <c r="X46" s="79">
        <v>13</v>
      </c>
      <c r="Y46" s="50">
        <v>110080.05314546337</v>
      </c>
    </row>
    <row r="47" spans="2:25" x14ac:dyDescent="0.35">
      <c r="B47" s="112"/>
      <c r="C47" s="17" t="s">
        <v>34</v>
      </c>
      <c r="D47" s="45">
        <v>16</v>
      </c>
      <c r="E47" s="45">
        <v>351772.82966097433</v>
      </c>
      <c r="F47" s="46">
        <v>0</v>
      </c>
      <c r="G47" s="47">
        <v>0</v>
      </c>
      <c r="H47" s="45">
        <v>1</v>
      </c>
      <c r="I47" s="48">
        <v>13956.266642847972</v>
      </c>
      <c r="J47" s="46">
        <v>3</v>
      </c>
      <c r="K47" s="48">
        <v>73340.18120816609</v>
      </c>
      <c r="L47" s="45">
        <v>0</v>
      </c>
      <c r="M47" s="48">
        <v>0</v>
      </c>
      <c r="N47" s="53">
        <v>3</v>
      </c>
      <c r="O47" s="54">
        <v>73340.18120816609</v>
      </c>
      <c r="P47" s="45">
        <v>8</v>
      </c>
      <c r="Q47" s="48">
        <v>114592.14904176274</v>
      </c>
      <c r="R47" s="46">
        <v>1</v>
      </c>
      <c r="S47" s="48">
        <v>9071.5733178511819</v>
      </c>
      <c r="T47" s="45">
        <v>0</v>
      </c>
      <c r="U47" s="48">
        <v>0</v>
      </c>
      <c r="V47" s="45">
        <v>3</v>
      </c>
      <c r="W47" s="48">
        <v>140812.6594503464</v>
      </c>
      <c r="X47" s="53">
        <v>4</v>
      </c>
      <c r="Y47" s="54">
        <v>149884.23276819757</v>
      </c>
    </row>
    <row r="48" spans="2:25" x14ac:dyDescent="0.35">
      <c r="B48" s="109" t="s">
        <v>0</v>
      </c>
      <c r="C48" s="6" t="s">
        <v>32</v>
      </c>
      <c r="D48" s="35">
        <v>222</v>
      </c>
      <c r="E48" s="35">
        <v>87955.533764395892</v>
      </c>
      <c r="F48" s="36">
        <v>14</v>
      </c>
      <c r="G48" s="37">
        <v>5893.0335899425554</v>
      </c>
      <c r="H48" s="35">
        <v>1</v>
      </c>
      <c r="I48" s="38">
        <v>1744.5333303559964</v>
      </c>
      <c r="J48" s="36">
        <v>12</v>
      </c>
      <c r="K48" s="39">
        <v>4091.2795663508832</v>
      </c>
      <c r="L48" s="40">
        <v>17</v>
      </c>
      <c r="M48" s="39">
        <v>15669.39837325756</v>
      </c>
      <c r="N48" s="49">
        <v>29</v>
      </c>
      <c r="O48" s="50">
        <v>19760.677939608442</v>
      </c>
      <c r="P48" s="35">
        <v>160</v>
      </c>
      <c r="Q48" s="38">
        <v>44211.011599053207</v>
      </c>
      <c r="R48" s="36">
        <v>0</v>
      </c>
      <c r="S48" s="39">
        <v>0</v>
      </c>
      <c r="T48" s="40">
        <v>8</v>
      </c>
      <c r="U48" s="39">
        <v>12037.279979456376</v>
      </c>
      <c r="V48" s="40">
        <v>10</v>
      </c>
      <c r="W48" s="39">
        <v>4308.9973259793114</v>
      </c>
      <c r="X48" s="49">
        <v>18</v>
      </c>
      <c r="Y48" s="50">
        <v>16346.277305435688</v>
      </c>
    </row>
    <row r="49" spans="2:25" x14ac:dyDescent="0.35">
      <c r="B49" s="109"/>
      <c r="C49" s="6" t="s">
        <v>1</v>
      </c>
      <c r="D49" s="35">
        <v>10</v>
      </c>
      <c r="E49" s="35">
        <v>35847.867377784976</v>
      </c>
      <c r="F49" s="36">
        <v>0</v>
      </c>
      <c r="G49" s="37">
        <v>0</v>
      </c>
      <c r="H49" s="35">
        <v>0</v>
      </c>
      <c r="I49" s="38">
        <v>0</v>
      </c>
      <c r="J49" s="36">
        <v>0</v>
      </c>
      <c r="K49" s="39">
        <v>0</v>
      </c>
      <c r="L49" s="40">
        <v>4</v>
      </c>
      <c r="M49" s="39">
        <v>12909.546644634374</v>
      </c>
      <c r="N49" s="49">
        <v>4</v>
      </c>
      <c r="O49" s="50">
        <v>12909.546644634374</v>
      </c>
      <c r="P49" s="35">
        <v>3</v>
      </c>
      <c r="Q49" s="38">
        <v>8284.2407581602292</v>
      </c>
      <c r="R49" s="36">
        <v>0</v>
      </c>
      <c r="S49" s="39">
        <v>0</v>
      </c>
      <c r="T49" s="40">
        <v>3</v>
      </c>
      <c r="U49" s="39">
        <v>14654.079974990371</v>
      </c>
      <c r="V49" s="40">
        <v>0</v>
      </c>
      <c r="W49" s="39">
        <v>0</v>
      </c>
      <c r="X49" s="49">
        <v>3</v>
      </c>
      <c r="Y49" s="50">
        <v>14654.079974990371</v>
      </c>
    </row>
    <row r="50" spans="2:25" x14ac:dyDescent="0.35">
      <c r="C50" s="7" t="s">
        <v>4</v>
      </c>
      <c r="D50" s="8">
        <f>+SUM(D8:D49)</f>
        <v>362625</v>
      </c>
      <c r="E50" s="8">
        <f t="shared" ref="E50:Y50" si="0">+SUM(E8:E49)</f>
        <v>459642674.08153814</v>
      </c>
      <c r="F50" s="9">
        <f t="shared" si="0"/>
        <v>1651</v>
      </c>
      <c r="G50" s="10">
        <f t="shared" si="0"/>
        <v>7037349.5083207274</v>
      </c>
      <c r="H50" s="8">
        <f t="shared" si="0"/>
        <v>38032</v>
      </c>
      <c r="I50" s="8">
        <f t="shared" si="0"/>
        <v>42872290.783176824</v>
      </c>
      <c r="J50" s="9">
        <f t="shared" si="0"/>
        <v>47110</v>
      </c>
      <c r="K50" s="30">
        <f t="shared" si="0"/>
        <v>59563823.271795489</v>
      </c>
      <c r="L50" s="30">
        <f t="shared" si="0"/>
        <v>3590</v>
      </c>
      <c r="M50" s="30">
        <f t="shared" si="0"/>
        <v>4460181.4335597977</v>
      </c>
      <c r="N50" s="31">
        <f t="shared" si="0"/>
        <v>50700</v>
      </c>
      <c r="O50" s="11">
        <f t="shared" si="0"/>
        <v>64024004.705355279</v>
      </c>
      <c r="P50" s="8">
        <f t="shared" si="0"/>
        <v>212342</v>
      </c>
      <c r="Q50" s="8">
        <f t="shared" si="0"/>
        <v>275340974.59732687</v>
      </c>
      <c r="R50" s="9">
        <f t="shared" si="0"/>
        <v>670</v>
      </c>
      <c r="S50" s="30">
        <f t="shared" si="0"/>
        <v>1803179.4948599071</v>
      </c>
      <c r="T50" s="30">
        <f t="shared" si="0"/>
        <v>36701</v>
      </c>
      <c r="U50" s="30">
        <f t="shared" si="0"/>
        <v>25248237.566641171</v>
      </c>
      <c r="V50" s="30">
        <f t="shared" si="0"/>
        <v>22529</v>
      </c>
      <c r="W50" s="30">
        <f t="shared" si="0"/>
        <v>43316637.425857335</v>
      </c>
      <c r="X50" s="31">
        <f t="shared" si="0"/>
        <v>59900</v>
      </c>
      <c r="Y50" s="11">
        <f t="shared" si="0"/>
        <v>70368054.487358421</v>
      </c>
    </row>
    <row r="51" spans="2:25" s="15" customFormat="1" x14ac:dyDescent="0.35">
      <c r="C51" s="24" t="s">
        <v>50</v>
      </c>
      <c r="D51" s="24"/>
      <c r="E51" s="25">
        <f>+(E50*28660.96/777.18)/1000000</f>
        <v>16950.771116271651</v>
      </c>
      <c r="F51" s="27"/>
      <c r="G51" s="34">
        <f>+(G50*28660.96/777.18)/1000000</f>
        <v>259.52442518335528</v>
      </c>
      <c r="H51" s="24"/>
      <c r="I51" s="25">
        <f>+(I50*28660.96/777.18)/1000000</f>
        <v>1581.0507363094773</v>
      </c>
      <c r="J51" s="27"/>
      <c r="K51" s="25">
        <f>+(K50*28660.96/777.18)/1000000</f>
        <v>2196.6035619032909</v>
      </c>
      <c r="L51" s="32"/>
      <c r="M51" s="25">
        <f>+(M50*28660.96/777.18)/1000000</f>
        <v>164.48323639311357</v>
      </c>
      <c r="N51" s="32"/>
      <c r="O51" s="34">
        <f>+(O50*28660.96/777.18)/1000000</f>
        <v>2361.0867982964041</v>
      </c>
      <c r="P51" s="24"/>
      <c r="Q51" s="25">
        <f>+(Q50*28660.96/777.18)/1000000</f>
        <v>10154.065543754345</v>
      </c>
      <c r="R51" s="27"/>
      <c r="S51" s="25">
        <f>+(S50*28660.96/777.18)/1000000</f>
        <v>66.49792245683112</v>
      </c>
      <c r="T51" s="32"/>
      <c r="U51" s="25">
        <f>+(U50*28660.96/777.18)/1000000</f>
        <v>931.1082721737564</v>
      </c>
      <c r="V51" s="32"/>
      <c r="W51" s="25">
        <f>+(W50*28660.96/777.18)/1000000</f>
        <v>1597.4374180974808</v>
      </c>
      <c r="X51" s="32"/>
      <c r="Y51" s="34">
        <f>+(Y50*28660.96/777.18)/1000000</f>
        <v>2595.0436127280686</v>
      </c>
    </row>
    <row r="53" spans="2:25" x14ac:dyDescent="0.35">
      <c r="B53" s="6" t="s">
        <v>30</v>
      </c>
    </row>
    <row r="56" spans="2:25" x14ac:dyDescent="0.35">
      <c r="B56" s="6" t="s">
        <v>35</v>
      </c>
    </row>
    <row r="57" spans="2:25" x14ac:dyDescent="0.35">
      <c r="B57" s="6" t="s">
        <v>55</v>
      </c>
    </row>
    <row r="58" spans="2:25" x14ac:dyDescent="0.35">
      <c r="B58" s="6" t="s">
        <v>52</v>
      </c>
    </row>
    <row r="59" spans="2:25" x14ac:dyDescent="0.35">
      <c r="B59" s="6" t="s">
        <v>53</v>
      </c>
    </row>
    <row r="60" spans="2:25" x14ac:dyDescent="0.35">
      <c r="B60" s="6" t="s">
        <v>54</v>
      </c>
    </row>
    <row r="61" spans="2:25" ht="15" customHeight="1" x14ac:dyDescent="0.35">
      <c r="B61" s="104" t="s">
        <v>88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</row>
    <row r="62" spans="2:25" ht="15" customHeight="1" x14ac:dyDescent="0.35"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</row>
    <row r="64" spans="2:25" x14ac:dyDescent="0.35">
      <c r="B64" s="105" t="s">
        <v>36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</row>
    <row r="65" spans="2:22" x14ac:dyDescent="0.35">
      <c r="B65" s="106" t="s">
        <v>37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</row>
    <row r="66" spans="2:22" x14ac:dyDescent="0.35">
      <c r="B66" s="107" t="s">
        <v>38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</row>
    <row r="67" spans="2:22" x14ac:dyDescent="0.35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</row>
    <row r="68" spans="2:22" x14ac:dyDescent="0.35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</row>
    <row r="69" spans="2:22" x14ac:dyDescent="0.35">
      <c r="B69" s="107" t="s">
        <v>39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</row>
    <row r="70" spans="2:22" x14ac:dyDescent="0.35"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</row>
    <row r="71" spans="2:22" x14ac:dyDescent="0.35">
      <c r="B71" s="103" t="s">
        <v>40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</row>
    <row r="72" spans="2:22" x14ac:dyDescent="0.35">
      <c r="B72" s="108" t="s">
        <v>41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</row>
    <row r="73" spans="2:22" x14ac:dyDescent="0.35"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</row>
    <row r="74" spans="2:22" x14ac:dyDescent="0.35">
      <c r="B74" s="103" t="s">
        <v>42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</row>
    <row r="75" spans="2:22" x14ac:dyDescent="0.35">
      <c r="B75" s="103" t="s">
        <v>43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</row>
    <row r="76" spans="2:22" x14ac:dyDescent="0.35">
      <c r="B76" s="103" t="s">
        <v>44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</row>
    <row r="77" spans="2:22" x14ac:dyDescent="0.35">
      <c r="B77" s="103" t="s">
        <v>45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</row>
    <row r="80" spans="2:22" x14ac:dyDescent="0.35">
      <c r="B80" s="16" t="s">
        <v>46</v>
      </c>
    </row>
    <row r="81" spans="2:2" x14ac:dyDescent="0.35">
      <c r="B81" s="23" t="str">
        <f>+'Solicitudes y Curses'!B67</f>
        <v>Datos acumulados al 07/08/2020</v>
      </c>
    </row>
    <row r="82" spans="2:2" x14ac:dyDescent="0.35">
      <c r="B82" s="6" t="s">
        <v>30</v>
      </c>
    </row>
    <row r="84" spans="2:2" x14ac:dyDescent="0.35">
      <c r="B84" s="6" t="str">
        <f>+Indice!B24</f>
        <v>Actualización: 11/08/2020</v>
      </c>
    </row>
  </sheetData>
  <mergeCells count="38">
    <mergeCell ref="B74:V74"/>
    <mergeCell ref="B75:V75"/>
    <mergeCell ref="B76:V76"/>
    <mergeCell ref="B61:Y62"/>
    <mergeCell ref="B77:V77"/>
    <mergeCell ref="B64:V64"/>
    <mergeCell ref="B65:V65"/>
    <mergeCell ref="B66:V68"/>
    <mergeCell ref="B69:V70"/>
    <mergeCell ref="B71:V71"/>
    <mergeCell ref="B72:V73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Carolina Flores Tapia</cp:lastModifiedBy>
  <dcterms:created xsi:type="dcterms:W3CDTF">2020-05-27T13:45:00Z</dcterms:created>
  <dcterms:modified xsi:type="dcterms:W3CDTF">2020-08-11T18:26:59Z</dcterms:modified>
</cp:coreProperties>
</file>