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"/>
    </mc:Choice>
  </mc:AlternateContent>
  <xr:revisionPtr revIDLastSave="0" documentId="8_{B7593286-F4FC-4F5F-A4D3-61ACCD197529}" xr6:coauthVersionLast="45" xr6:coauthVersionMax="45" xr10:uidLastSave="{00000000-0000-0000-0000-000000000000}"/>
  <bookViews>
    <workbookView xWindow="-110" yWindow="-110" windowWidth="19420" windowHeight="1042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51" i="4" l="1"/>
  <c r="W51" i="4"/>
  <c r="U51" i="4"/>
  <c r="S51" i="4"/>
  <c r="Q51" i="4"/>
  <c r="O51" i="4"/>
  <c r="M51" i="4"/>
  <c r="K51" i="4"/>
  <c r="I51" i="4"/>
  <c r="G51" i="4"/>
  <c r="E51" i="4"/>
  <c r="X37" i="3"/>
  <c r="V37" i="3"/>
  <c r="T37" i="3"/>
  <c r="R37" i="3"/>
  <c r="P37" i="3"/>
  <c r="N37" i="3"/>
  <c r="L37" i="3"/>
  <c r="J37" i="3"/>
  <c r="H37" i="3"/>
  <c r="F37" i="3"/>
  <c r="D37" i="3"/>
  <c r="X21" i="3"/>
  <c r="V21" i="3"/>
  <c r="T21" i="3"/>
  <c r="R21" i="3"/>
  <c r="P21" i="3"/>
  <c r="N21" i="3"/>
  <c r="L21" i="3"/>
  <c r="J21" i="3"/>
  <c r="H21" i="3"/>
  <c r="F21" i="3"/>
  <c r="D21" i="3"/>
  <c r="B81" i="4" l="1"/>
  <c r="B84" i="4"/>
  <c r="B70" i="3"/>
  <c r="B51" i="6" l="1"/>
  <c r="B49" i="6"/>
  <c r="C20" i="3" l="1"/>
  <c r="D20" i="3"/>
  <c r="E20" i="3"/>
  <c r="F20" i="3"/>
  <c r="G20" i="3"/>
  <c r="H20" i="3"/>
  <c r="I20" i="3"/>
  <c r="J20" i="3"/>
  <c r="K20" i="3"/>
  <c r="L20" i="3"/>
  <c r="M20" i="3"/>
  <c r="N20" i="3"/>
  <c r="D50" i="4" l="1"/>
  <c r="E50" i="4" l="1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C36" i="3" l="1"/>
  <c r="D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X20" i="3" l="1"/>
  <c r="W20" i="3"/>
  <c r="V20" i="3"/>
  <c r="U20" i="3"/>
  <c r="T20" i="3"/>
  <c r="S20" i="3"/>
  <c r="R20" i="3"/>
  <c r="Q20" i="3"/>
  <c r="P20" i="3"/>
  <c r="O20" i="3"/>
</calcChain>
</file>

<file path=xl/sharedStrings.xml><?xml version="1.0" encoding="utf-8"?>
<sst xmlns="http://schemas.openxmlformats.org/spreadsheetml/2006/main" count="292" uniqueCount="95">
  <si>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</si>
  <si>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</si>
  <si>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</si>
  <si>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</si>
  <si>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</si>
  <si>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</si>
  <si>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</si>
  <si>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</si>
  <si>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</si>
  <si>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</si>
  <si>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</si>
  <si>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</si>
  <si>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</si>
  <si>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</si>
  <si>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</si>
  <si>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</si>
  <si>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</si>
  <si>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</si>
  <si>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</si>
  <si>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</si>
  <si>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</si>
  <si>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</si>
  <si>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</si>
  <si>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</si>
  <si>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</si>
  <si>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</si>
  <si>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</si>
  <si>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</si>
  <si>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</si>
  <si>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</si>
  <si>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</si>
  <si>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</si>
  <si>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</si>
  <si>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</si>
  <si>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</si>
  <si>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</si>
  <si>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</si>
  <si>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</si>
  <si>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</si>
  <si>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</si>
  <si>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</si>
  <si>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</si>
  <si>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</si>
  <si>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</si>
  <si>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</si>
  <si>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</si>
  <si>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</si>
  <si>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</si>
  <si>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</si>
  <si>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</si>
  <si>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</si>
  <si>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</si>
  <si>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</si>
  <si>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</si>
  <si>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</si>
  <si>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</si>
  <si>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BALANCE DE ACTIVIDADES ASOCIADO AL PROGRAMA DE GARANTIAS FOGAPE COVID 19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</si>
  <si>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</si>
  <si>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</si>
  <si>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</si>
  <si>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</si>
  <si>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</si>
  <si>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</si>
  <si>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</si>
  <si>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 xml:space="preserve"> </t>
  </si>
  <si>
    <t>DERECHOS DE GARANTIA ASOCIADOS AL PROGRAMA FOGAPE COVID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</si>
  <si>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</si>
  <si>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</si>
  <si>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</si>
  <si>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</si>
  <si>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</si>
  <si>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</si>
  <si>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</si>
  <si>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</si>
  <si>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</si>
  <si>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</si>
  <si>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</si>
  <si>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</si>
  <si>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</si>
  <si>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</si>
  <si>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</si>
  <si>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</si>
  <si>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</si>
  <si>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</si>
  <si>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</si>
  <si>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</si>
  <si>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</si>
  <si>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</si>
  <si>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5) Segun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</si>
  <si>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DERECHOS DE GARANTIA ASOCIADOS AL PROGRAMA FOGAPE COVID (31/07/2020)</t>
  </si>
  <si>
    <t>SOLICITUDES Y CURSES DE CREDITO ASOCIADOS AL PROGRAMA FOGAPE COVID (31/07/2020)</t>
  </si>
  <si>
    <t>Actualización: 04/08/2020</t>
  </si>
  <si>
    <t>Fuente: Fogape (31/07/2020)</t>
  </si>
  <si>
    <t>SOLICITUDES Y CURSES DE CREDITO ASOCIADOS AL PROGRAMA FOGAPE COVID (31/07/2020) (*)</t>
  </si>
  <si>
    <t>Datos acumulados al 31/07/2020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</si>
</sst>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sz val="11"/>
      <color theme="0" tint="-0.14999847407452621"/>
      <name val="Calibri"/>
      <family val="2"/>
      <scheme val="minor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05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6" fillId="2" borderId="0" xfId="0" applyFont="1" applyFill="1"/>
    <xf numFmtId="0" fontId="14" fillId="2" borderId="0" xfId="0" applyFont="1" applyFill="1"/>
    <xf numFmtId="0" fontId="15" fillId="0" borderId="0" xfId="3"/>
    <xf numFmtId="0" fontId="16" fillId="0" borderId="0" xfId="0" applyFont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0" fontId="0" fillId="4" borderId="0" xfId="0" applyFill="1"/>
    <xf numFmtId="166" fontId="17" fillId="3" borderId="20" xfId="4" applyNumberFormat="1" applyFont="1" applyFill="1" applyBorder="1" applyAlignment="1">
      <alignment horizontal="left" vertical="top" wrapText="1"/>
    </xf>
    <xf numFmtId="166" fontId="17" fillId="3" borderId="20" xfId="4" applyNumberFormat="1" applyFont="1" applyFill="1" applyBorder="1" applyAlignment="1">
      <alignment horizontal="center" vertical="top" wrapText="1"/>
    </xf>
    <xf numFmtId="166" fontId="17" fillId="3" borderId="20" xfId="4" applyNumberFormat="1" applyFont="1" applyFill="1" applyBorder="1" applyAlignment="1">
      <alignment horizontal="right" vertical="top" wrapText="1"/>
    </xf>
    <xf numFmtId="166" fontId="0" fillId="2" borderId="20" xfId="4" applyNumberFormat="1" applyFont="1" applyFill="1" applyBorder="1"/>
    <xf numFmtId="166" fontId="18" fillId="2" borderId="20" xfId="4" applyNumberFormat="1" applyFont="1" applyFill="1" applyBorder="1"/>
    <xf numFmtId="166" fontId="0" fillId="2" borderId="0" xfId="4" applyNumberFormat="1" applyFont="1" applyFill="1"/>
    <xf numFmtId="0" fontId="19" fillId="0" borderId="0" xfId="0" applyFont="1"/>
    <xf numFmtId="0" fontId="8" fillId="0" borderId="0" xfId="0" applyFont="1"/>
    <xf numFmtId="9" fontId="8" fillId="2" borderId="20" xfId="2" applyFont="1" applyFill="1" applyBorder="1"/>
    <xf numFmtId="9" fontId="8" fillId="0" borderId="20" xfId="2" applyFont="1" applyBorder="1"/>
    <xf numFmtId="9" fontId="7" fillId="2" borderId="20" xfId="2" applyFont="1" applyFill="1" applyBorder="1"/>
    <xf numFmtId="166" fontId="8" fillId="0" borderId="20" xfId="4" applyNumberFormat="1" applyFont="1" applyBorder="1"/>
    <xf numFmtId="166" fontId="20" fillId="2" borderId="20" xfId="4" applyNumberFormat="1" applyFont="1" applyFill="1" applyBorder="1"/>
    <xf numFmtId="9" fontId="20" fillId="2" borderId="20" xfId="2" applyFont="1" applyFill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15" xfId="1" applyFont="1" applyFill="1" applyBorder="1"/>
    <xf numFmtId="164" fontId="0" fillId="2" borderId="11" xfId="1" applyFont="1" applyFill="1" applyBorder="1"/>
    <xf numFmtId="164" fontId="0" fillId="2" borderId="16" xfId="1" applyFont="1" applyFill="1" applyBorder="1"/>
    <xf numFmtId="164" fontId="0" fillId="2" borderId="17" xfId="1" applyFont="1" applyFill="1" applyBorder="1"/>
    <xf numFmtId="164" fontId="9" fillId="2" borderId="15" xfId="1" applyFont="1" applyFill="1" applyBorder="1"/>
    <xf numFmtId="164" fontId="9" fillId="2" borderId="17" xfId="1" applyFont="1" applyFill="1" applyBorder="1"/>
    <xf numFmtId="164" fontId="0" fillId="2" borderId="18" xfId="1" applyFont="1" applyFill="1" applyBorder="1"/>
    <xf numFmtId="164" fontId="0" fillId="2" borderId="19" xfId="1" applyFont="1" applyFill="1" applyBorder="1"/>
    <xf numFmtId="164" fontId="9" fillId="2" borderId="11" xfId="1" applyFont="1" applyFill="1" applyBorder="1"/>
    <xf numFmtId="164" fontId="9" fillId="2" borderId="19" xfId="1" applyFont="1" applyFill="1" applyBorder="1"/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520065</xdr:colOff>
      <xdr:row>42</xdr:row>
      <xdr:rowOff>85725</xdr:rowOff>
    </xdr:from>
    <xdr:ext cx="6576060" cy="953466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234315" y="8743950"/>
          <a:ext cx="6576060" cy="953466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31/07/2020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723900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B2:M24"/>
  <sheetViews>
    <sheetView showGridLines="0" tabSelected="1" topLeftCell="A15" workbookViewId="0">
      <selection activeCell="B25" sqref="B25"/>
    </sheetView>
  </sheetViews>
  <sheetFormatPr baseColWidth="10" defaultRowHeight="14.5" x14ac:dyDescent="0.35"/>
  <cols>
    <col min="1" max="1" width="3.453125" customWidth="1"/>
    <col min="2" max="2" width="13.453125" customWidth="1"/>
    <col min="3" max="3" width="54.54296875" bestFit="1" customWidth="1"/>
  </cols>
  <sheetData>
    <row r="2" spans="2:13" ht="15.5" x14ac:dyDescent="0.35">
      <c r="B2" s="38" t="s">
        <v>56</v>
      </c>
    </row>
    <row r="5" spans="2:13" x14ac:dyDescent="0.35">
      <c r="B5" s="39" t="s">
        <v>89</v>
      </c>
      <c r="C5" s="40"/>
      <c r="D5" s="40"/>
    </row>
    <row r="7" spans="2:13" x14ac:dyDescent="0.35">
      <c r="B7" s="41" t="s">
        <v>57</v>
      </c>
      <c r="C7" s="6" t="s">
        <v>58</v>
      </c>
    </row>
    <row r="8" spans="2:13" x14ac:dyDescent="0.35">
      <c r="B8" s="41" t="s">
        <v>59</v>
      </c>
      <c r="C8" s="6" t="s">
        <v>60</v>
      </c>
    </row>
    <row r="11" spans="2:13" x14ac:dyDescent="0.35">
      <c r="B11" s="42" t="s">
        <v>90</v>
      </c>
      <c r="C11" s="43"/>
      <c r="D11" s="43"/>
    </row>
    <row r="12" spans="2:13" x14ac:dyDescent="0.35">
      <c r="B12" s="41" t="s">
        <v>51</v>
      </c>
      <c r="C12" s="63" t="s">
        <v>61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</row>
    <row r="13" spans="2:13" x14ac:dyDescent="0.35">
      <c r="B13" s="41" t="s">
        <v>3</v>
      </c>
      <c r="C13" s="63" t="s">
        <v>62</v>
      </c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2:13" x14ac:dyDescent="0.35">
      <c r="B14" s="41" t="s">
        <v>5</v>
      </c>
      <c r="C14" s="44" t="s">
        <v>63</v>
      </c>
    </row>
    <row r="18" spans="2:3" x14ac:dyDescent="0.35">
      <c r="C18" t="s">
        <v>64</v>
      </c>
    </row>
    <row r="24" spans="2:3" x14ac:dyDescent="0.35">
      <c r="B24" s="6" t="s">
        <v>91</v>
      </c>
    </row>
  </sheetData>
  <mergeCells count="2">
    <mergeCell ref="C12:M12"/>
    <mergeCell ref="C13:M13"/>
  </mergeCells>
  <hyperlinks>
    <hyperlink ref="B7" location="'Derechos de Garantía'!B7" display="Tabla 1" xr:uid="{D90E6927-C52C-46B2-94B5-958C546B7DF5}"/>
    <hyperlink ref="B8" location="'Derechos de Garantía'!B28" display="Tabla 2" xr:uid="{23A31FFF-28FD-4ED7-8658-43C6A9290596}"/>
    <hyperlink ref="B12" location="'Solicitudes y Curses'!A1" display="Tabla 3" xr:uid="{03214C8A-F7DB-49B7-BB09-6C8A04F77C47}"/>
    <hyperlink ref="B13" location="'Solicitudes y Curses'!B23" display="Tabla 4" xr:uid="{96D109D5-46BD-4315-A5F2-51F5A005DD0E}"/>
    <hyperlink ref="B14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sheetPr>
    <tabColor theme="9"/>
  </sheetPr>
  <dimension ref="B2:L51"/>
  <sheetViews>
    <sheetView showGridLines="0" topLeftCell="C7" zoomScale="85" zoomScaleNormal="85" workbookViewId="0">
      <selection activeCell="C38" sqref="C38:C41"/>
    </sheetView>
  </sheetViews>
  <sheetFormatPr baseColWidth="10" defaultRowHeight="14.5" x14ac:dyDescent="0.35"/>
  <cols>
    <col min="1" max="1" width="3.54296875" customWidth="1"/>
    <col min="2" max="2" width="42.453125" bestFit="1" customWidth="1"/>
    <col min="3" max="3" width="14.453125" bestFit="1" customWidth="1"/>
    <col min="4" max="4" width="24.453125" customWidth="1"/>
    <col min="6" max="6" width="5.453125" customWidth="1"/>
  </cols>
  <sheetData>
    <row r="2" spans="2:5" x14ac:dyDescent="0.35">
      <c r="B2" s="44" t="s">
        <v>65</v>
      </c>
    </row>
    <row r="4" spans="2:5" x14ac:dyDescent="0.35">
      <c r="B4" s="44" t="s">
        <v>66</v>
      </c>
    </row>
    <row r="5" spans="2:5" x14ac:dyDescent="0.35">
      <c r="B5" s="45" t="s">
        <v>58</v>
      </c>
      <c r="C5" s="46"/>
      <c r="D5" s="46"/>
      <c r="E5" s="46"/>
    </row>
    <row r="6" spans="2:5" x14ac:dyDescent="0.35">
      <c r="B6" s="46" t="s">
        <v>67</v>
      </c>
      <c r="C6" s="46"/>
      <c r="D6" s="46"/>
      <c r="E6" s="46"/>
    </row>
    <row r="8" spans="2:5" ht="31" x14ac:dyDescent="0.35">
      <c r="B8" s="47" t="s">
        <v>2</v>
      </c>
      <c r="C8" s="48" t="s">
        <v>68</v>
      </c>
      <c r="D8" s="49" t="s">
        <v>69</v>
      </c>
      <c r="E8" s="48" t="s">
        <v>70</v>
      </c>
    </row>
    <row r="9" spans="2:5" x14ac:dyDescent="0.35">
      <c r="B9" s="50" t="s">
        <v>71</v>
      </c>
      <c r="C9" s="61">
        <v>43000000</v>
      </c>
      <c r="D9" s="61">
        <v>41412199.846900001</v>
      </c>
      <c r="E9" s="55">
        <v>0.96307441504418612</v>
      </c>
    </row>
    <row r="10" spans="2:5" x14ac:dyDescent="0.35">
      <c r="B10" s="50" t="s">
        <v>72</v>
      </c>
      <c r="C10" s="61">
        <v>1370721.50134</v>
      </c>
      <c r="D10" s="61">
        <v>927938.52650000004</v>
      </c>
      <c r="E10" s="55">
        <v>0.6769708694237736</v>
      </c>
    </row>
    <row r="11" spans="2:5" x14ac:dyDescent="0.35">
      <c r="B11" s="50" t="s">
        <v>73</v>
      </c>
      <c r="C11" s="61">
        <v>34600000</v>
      </c>
      <c r="D11" s="61">
        <v>32489134.976400003</v>
      </c>
      <c r="E11" s="55">
        <v>0.93899234035838164</v>
      </c>
    </row>
    <row r="12" spans="2:5" x14ac:dyDescent="0.35">
      <c r="B12" s="50" t="s">
        <v>74</v>
      </c>
      <c r="C12" s="61">
        <v>15873000</v>
      </c>
      <c r="D12" s="61">
        <v>14559665.887</v>
      </c>
      <c r="E12" s="55">
        <v>0.91725986814086813</v>
      </c>
    </row>
    <row r="13" spans="2:5" x14ac:dyDescent="0.35">
      <c r="B13" s="50" t="s">
        <v>75</v>
      </c>
      <c r="C13" s="61">
        <v>48800000</v>
      </c>
      <c r="D13" s="61">
        <v>46638552.131399997</v>
      </c>
      <c r="E13" s="55">
        <v>0.95570803547950811</v>
      </c>
    </row>
    <row r="14" spans="2:5" x14ac:dyDescent="0.35">
      <c r="B14" s="50" t="s">
        <v>76</v>
      </c>
      <c r="C14" s="61">
        <v>19476100.035999998</v>
      </c>
      <c r="D14" s="61">
        <v>18251694.1756</v>
      </c>
      <c r="E14" s="55">
        <v>0.93713290350035261</v>
      </c>
    </row>
    <row r="15" spans="2:5" x14ac:dyDescent="0.35">
      <c r="B15" s="50" t="s">
        <v>77</v>
      </c>
      <c r="C15" s="61">
        <v>1268000</v>
      </c>
      <c r="D15" s="61">
        <v>1091847.9795000001</v>
      </c>
      <c r="E15" s="55">
        <v>0.86107884818612002</v>
      </c>
    </row>
    <row r="16" spans="2:5" x14ac:dyDescent="0.35">
      <c r="B16" s="50" t="s">
        <v>78</v>
      </c>
      <c r="C16" s="61">
        <v>48822500.100000001</v>
      </c>
      <c r="D16" s="61">
        <v>46106748.801899999</v>
      </c>
      <c r="E16" s="55">
        <v>0.94437500552946896</v>
      </c>
    </row>
    <row r="17" spans="2:12" x14ac:dyDescent="0.35">
      <c r="B17" s="50" t="s">
        <v>79</v>
      </c>
      <c r="C17" s="61">
        <v>1646000</v>
      </c>
      <c r="D17" s="61">
        <v>1138281.1214000001</v>
      </c>
      <c r="E17" s="55">
        <v>0.69154381616038885</v>
      </c>
    </row>
    <row r="18" spans="2:12" x14ac:dyDescent="0.35">
      <c r="B18" s="50" t="s">
        <v>80</v>
      </c>
      <c r="C18" s="61">
        <v>676933.33600000001</v>
      </c>
      <c r="D18" s="61">
        <v>430555.72549999988</v>
      </c>
      <c r="E18" s="55">
        <v>0.63603859139831143</v>
      </c>
    </row>
    <row r="19" spans="2:12" x14ac:dyDescent="0.35">
      <c r="B19" s="50" t="s">
        <v>0</v>
      </c>
      <c r="C19" s="61">
        <v>63537.360000000008</v>
      </c>
      <c r="D19" s="61">
        <v>43103.144199999995</v>
      </c>
      <c r="E19" s="55">
        <v>0.67839054376826469</v>
      </c>
    </row>
    <row r="20" spans="2:12" ht="15.5" x14ac:dyDescent="0.35">
      <c r="B20" s="51" t="s">
        <v>4</v>
      </c>
      <c r="C20" s="59">
        <v>215596792.33333999</v>
      </c>
      <c r="D20" s="59">
        <v>203089722.31629997</v>
      </c>
      <c r="E20" s="60">
        <v>0.94198860807862805</v>
      </c>
    </row>
    <row r="21" spans="2:12" x14ac:dyDescent="0.35">
      <c r="L21" t="s">
        <v>64</v>
      </c>
    </row>
    <row r="22" spans="2:12" x14ac:dyDescent="0.35">
      <c r="B22" s="52" t="s">
        <v>92</v>
      </c>
    </row>
    <row r="23" spans="2:12" x14ac:dyDescent="0.35">
      <c r="B23" s="52"/>
    </row>
    <row r="24" spans="2:12" x14ac:dyDescent="0.35">
      <c r="B24" s="44" t="s">
        <v>81</v>
      </c>
    </row>
    <row r="25" spans="2:12" x14ac:dyDescent="0.35">
      <c r="B25" s="45" t="s">
        <v>60</v>
      </c>
      <c r="C25" s="46"/>
      <c r="D25" s="46"/>
      <c r="E25" s="46"/>
    </row>
    <row r="26" spans="2:12" x14ac:dyDescent="0.35">
      <c r="B26" s="46" t="s">
        <v>67</v>
      </c>
      <c r="C26" s="46"/>
      <c r="D26" s="46"/>
      <c r="E26" s="46"/>
    </row>
    <row r="28" spans="2:12" ht="31" x14ac:dyDescent="0.35">
      <c r="B28" s="47" t="s">
        <v>82</v>
      </c>
      <c r="C28" s="48" t="s">
        <v>68</v>
      </c>
      <c r="D28" s="49" t="s">
        <v>69</v>
      </c>
      <c r="E28" s="49" t="s">
        <v>70</v>
      </c>
    </row>
    <row r="29" spans="2:12" x14ac:dyDescent="0.35">
      <c r="B29" s="50" t="s">
        <v>83</v>
      </c>
      <c r="C29" s="58">
        <v>68680798.060499996</v>
      </c>
      <c r="D29" s="58">
        <v>66752566.00939998</v>
      </c>
      <c r="E29" s="56">
        <v>0.97192472851871259</v>
      </c>
    </row>
    <row r="30" spans="2:12" x14ac:dyDescent="0.35">
      <c r="B30" s="50" t="s">
        <v>1</v>
      </c>
      <c r="C30" s="58">
        <v>59324239.299500003</v>
      </c>
      <c r="D30" s="58">
        <v>56524779.264400005</v>
      </c>
      <c r="E30" s="56">
        <v>0.95281085660505738</v>
      </c>
      <c r="G30" s="53"/>
    </row>
    <row r="31" spans="2:12" x14ac:dyDescent="0.35">
      <c r="B31" s="50" t="s">
        <v>84</v>
      </c>
      <c r="C31" s="58">
        <v>67975000</v>
      </c>
      <c r="D31" s="58">
        <v>64796693.013499998</v>
      </c>
      <c r="E31" s="56">
        <v>0.95324300130194917</v>
      </c>
      <c r="G31" s="53"/>
    </row>
    <row r="32" spans="2:12" x14ac:dyDescent="0.35">
      <c r="B32" s="50" t="s">
        <v>85</v>
      </c>
      <c r="C32" s="58">
        <v>19616754.973340001</v>
      </c>
      <c r="D32" s="58">
        <v>15015684.029000001</v>
      </c>
      <c r="E32" s="56">
        <v>0.76545198476541865</v>
      </c>
      <c r="G32" s="53"/>
    </row>
    <row r="33" spans="2:5" ht="15.5" x14ac:dyDescent="0.35">
      <c r="B33" s="51" t="s">
        <v>4</v>
      </c>
      <c r="C33" s="59">
        <v>215596792.33334002</v>
      </c>
      <c r="D33" s="59">
        <v>203089722.3163</v>
      </c>
      <c r="E33" s="60">
        <v>0.94198860807862816</v>
      </c>
    </row>
    <row r="35" spans="2:5" x14ac:dyDescent="0.35">
      <c r="B35" s="46" t="s">
        <v>86</v>
      </c>
      <c r="C35" s="46"/>
      <c r="D35" s="46"/>
      <c r="E35" s="46"/>
    </row>
    <row r="37" spans="2:5" ht="31" x14ac:dyDescent="0.35">
      <c r="B37" s="47" t="s">
        <v>82</v>
      </c>
      <c r="C37" s="48" t="s">
        <v>68</v>
      </c>
      <c r="D37" s="49" t="s">
        <v>69</v>
      </c>
      <c r="E37" s="49" t="s">
        <v>70</v>
      </c>
    </row>
    <row r="38" spans="2:5" x14ac:dyDescent="0.35">
      <c r="B38" s="50" t="s">
        <v>83</v>
      </c>
      <c r="C38" s="55">
        <v>0.31856131678578392</v>
      </c>
      <c r="D38" s="55">
        <v>0.32868510158006364</v>
      </c>
      <c r="E38" s="56">
        <v>0.97192472851871259</v>
      </c>
    </row>
    <row r="39" spans="2:5" x14ac:dyDescent="0.35">
      <c r="B39" s="50" t="s">
        <v>1</v>
      </c>
      <c r="C39" s="55">
        <v>0.2751629032020903</v>
      </c>
      <c r="D39" s="55">
        <v>0.2783241742601138</v>
      </c>
      <c r="E39" s="56">
        <v>0.95281085660505738</v>
      </c>
    </row>
    <row r="40" spans="2:5" x14ac:dyDescent="0.35">
      <c r="B40" s="50" t="s">
        <v>84</v>
      </c>
      <c r="C40" s="55">
        <v>0.31528762215952644</v>
      </c>
      <c r="D40" s="55">
        <v>0.31905451577989286</v>
      </c>
      <c r="E40" s="56">
        <v>0.95324300130194917</v>
      </c>
    </row>
    <row r="41" spans="2:5" x14ac:dyDescent="0.35">
      <c r="B41" s="50" t="s">
        <v>85</v>
      </c>
      <c r="C41" s="55">
        <v>9.0988157852599241E-2</v>
      </c>
      <c r="D41" s="55">
        <v>7.3936208379929619E-2</v>
      </c>
      <c r="E41" s="56">
        <v>0.76545198476541865</v>
      </c>
    </row>
    <row r="42" spans="2:5" ht="15.5" x14ac:dyDescent="0.35">
      <c r="B42" s="51" t="s">
        <v>87</v>
      </c>
      <c r="C42" s="57">
        <v>1</v>
      </c>
      <c r="D42" s="57">
        <v>1</v>
      </c>
      <c r="E42" s="57">
        <v>0.94198860807862816</v>
      </c>
    </row>
    <row r="49" spans="2:2" x14ac:dyDescent="0.35">
      <c r="B49" s="52" t="str">
        <f>+B22</f>
        <v>Fuente: Fogape (31/07/2020)</v>
      </c>
    </row>
    <row r="50" spans="2:2" x14ac:dyDescent="0.35">
      <c r="B50" s="54"/>
    </row>
    <row r="51" spans="2:2" x14ac:dyDescent="0.35">
      <c r="B51" s="6" t="str">
        <f>+Indice!B24</f>
        <v>Actualización: 04/08/2020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1:X70"/>
  <sheetViews>
    <sheetView zoomScale="80" zoomScaleNormal="80" workbookViewId="0">
      <selection activeCell="B37" sqref="B37:X37"/>
    </sheetView>
  </sheetViews>
  <sheetFormatPr baseColWidth="10" defaultColWidth="11.453125" defaultRowHeight="14.5" x14ac:dyDescent="0.35"/>
  <cols>
    <col min="1" max="1" width="11.453125" style="6"/>
    <col min="2" max="2" width="28.7265625" style="6" customWidth="1"/>
    <col min="3" max="3" width="11.453125" style="6"/>
    <col min="4" max="4" width="18.54296875" style="6" bestFit="1" customWidth="1"/>
    <col min="5" max="5" width="8.81640625" style="6" bestFit="1" customWidth="1"/>
    <col min="6" max="6" width="16.7265625" style="6" bestFit="1" customWidth="1"/>
    <col min="7" max="7" width="8.81640625" style="6" bestFit="1" customWidth="1"/>
    <col min="8" max="8" width="18.54296875" style="6" bestFit="1" customWidth="1"/>
    <col min="9" max="9" width="8.81640625" style="6" bestFit="1" customWidth="1"/>
    <col min="10" max="10" width="18.54296875" style="6" bestFit="1" customWidth="1"/>
    <col min="11" max="11" width="8.81640625" style="6" bestFit="1" customWidth="1"/>
    <col min="12" max="12" width="15.7265625" style="6" bestFit="1" customWidth="1"/>
    <col min="13" max="13" width="9.1796875" style="15" bestFit="1" customWidth="1"/>
    <col min="14" max="14" width="19.26953125" style="15" bestFit="1" customWidth="1"/>
    <col min="15" max="15" width="9.54296875" style="6" bestFit="1" customWidth="1"/>
    <col min="16" max="16" width="18.54296875" style="6" bestFit="1" customWidth="1"/>
    <col min="17" max="17" width="8.81640625" style="6" bestFit="1" customWidth="1"/>
    <col min="18" max="18" width="16.7265625" style="6" bestFit="1" customWidth="1"/>
    <col min="19" max="19" width="8.81640625" style="6" bestFit="1" customWidth="1"/>
    <col min="20" max="20" width="16.7265625" style="6" bestFit="1" customWidth="1"/>
    <col min="21" max="21" width="8.81640625" style="6" bestFit="1" customWidth="1"/>
    <col min="22" max="22" width="16.7265625" style="6" bestFit="1" customWidth="1"/>
    <col min="23" max="23" width="9.1796875" style="15" bestFit="1" customWidth="1"/>
    <col min="24" max="24" width="19.26953125" style="15" bestFit="1" customWidth="1"/>
    <col min="25" max="16384" width="11.453125" style="6"/>
  </cols>
  <sheetData>
    <row r="1" spans="2:24" x14ac:dyDescent="0.35">
      <c r="B1" s="7" t="s">
        <v>93</v>
      </c>
    </row>
    <row r="2" spans="2:24" x14ac:dyDescent="0.35">
      <c r="B2" s="7"/>
    </row>
    <row r="3" spans="2:24" x14ac:dyDescent="0.35">
      <c r="B3" s="7" t="s">
        <v>51</v>
      </c>
    </row>
    <row r="4" spans="2:24" x14ac:dyDescent="0.35">
      <c r="B4" s="63" t="s">
        <v>47</v>
      </c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2:24" x14ac:dyDescent="0.35">
      <c r="B5" s="73" t="s">
        <v>2</v>
      </c>
      <c r="C5" s="75" t="s">
        <v>6</v>
      </c>
      <c r="D5" s="75"/>
      <c r="E5" s="77" t="s">
        <v>7</v>
      </c>
      <c r="F5" s="83"/>
      <c r="G5" s="75" t="s">
        <v>8</v>
      </c>
      <c r="H5" s="75"/>
      <c r="I5" s="70" t="s">
        <v>9</v>
      </c>
      <c r="J5" s="71"/>
      <c r="K5" s="71"/>
      <c r="L5" s="71"/>
      <c r="M5" s="71"/>
      <c r="N5" s="72"/>
      <c r="O5" s="71" t="s">
        <v>10</v>
      </c>
      <c r="P5" s="72"/>
      <c r="Q5" s="70" t="s">
        <v>11</v>
      </c>
      <c r="R5" s="71"/>
      <c r="S5" s="71"/>
      <c r="T5" s="71"/>
      <c r="U5" s="71"/>
      <c r="V5" s="71"/>
      <c r="W5" s="71"/>
      <c r="X5" s="72"/>
    </row>
    <row r="6" spans="2:24" x14ac:dyDescent="0.35">
      <c r="B6" s="73"/>
      <c r="C6" s="76"/>
      <c r="D6" s="76"/>
      <c r="E6" s="77"/>
      <c r="F6" s="83"/>
      <c r="G6" s="76"/>
      <c r="H6" s="76"/>
      <c r="I6" s="84" t="s">
        <v>12</v>
      </c>
      <c r="J6" s="85"/>
      <c r="K6" s="85" t="s">
        <v>13</v>
      </c>
      <c r="L6" s="85"/>
      <c r="M6" s="86" t="s">
        <v>4</v>
      </c>
      <c r="N6" s="87"/>
      <c r="O6" s="85" t="s">
        <v>14</v>
      </c>
      <c r="P6" s="90"/>
      <c r="Q6" s="84" t="s">
        <v>15</v>
      </c>
      <c r="R6" s="85"/>
      <c r="S6" s="85" t="s">
        <v>16</v>
      </c>
      <c r="T6" s="85"/>
      <c r="U6" s="85" t="s">
        <v>17</v>
      </c>
      <c r="V6" s="85"/>
      <c r="W6" s="86" t="s">
        <v>4</v>
      </c>
      <c r="X6" s="87"/>
    </row>
    <row r="7" spans="2:24" x14ac:dyDescent="0.35">
      <c r="B7" s="73"/>
      <c r="C7" s="76"/>
      <c r="D7" s="76"/>
      <c r="E7" s="79"/>
      <c r="F7" s="80"/>
      <c r="G7" s="76"/>
      <c r="H7" s="76"/>
      <c r="I7" s="84"/>
      <c r="J7" s="85"/>
      <c r="K7" s="85"/>
      <c r="L7" s="85"/>
      <c r="M7" s="88"/>
      <c r="N7" s="89"/>
      <c r="O7" s="85"/>
      <c r="P7" s="90"/>
      <c r="Q7" s="84"/>
      <c r="R7" s="85"/>
      <c r="S7" s="85"/>
      <c r="T7" s="85"/>
      <c r="U7" s="85"/>
      <c r="V7" s="85"/>
      <c r="W7" s="88"/>
      <c r="X7" s="89"/>
    </row>
    <row r="8" spans="2:24" x14ac:dyDescent="0.35">
      <c r="B8" s="74"/>
      <c r="C8" s="18" t="s">
        <v>18</v>
      </c>
      <c r="D8" s="18" t="s">
        <v>19</v>
      </c>
      <c r="E8" s="19" t="s">
        <v>18</v>
      </c>
      <c r="F8" s="20" t="s">
        <v>19</v>
      </c>
      <c r="G8" s="18" t="s">
        <v>18</v>
      </c>
      <c r="H8" s="18" t="s">
        <v>19</v>
      </c>
      <c r="I8" s="19" t="s">
        <v>18</v>
      </c>
      <c r="J8" s="18" t="s">
        <v>19</v>
      </c>
      <c r="K8" s="18" t="s">
        <v>18</v>
      </c>
      <c r="L8" s="18" t="s">
        <v>19</v>
      </c>
      <c r="M8" s="21" t="s">
        <v>18</v>
      </c>
      <c r="N8" s="22" t="s">
        <v>19</v>
      </c>
      <c r="O8" s="18" t="s">
        <v>18</v>
      </c>
      <c r="P8" s="20" t="s">
        <v>19</v>
      </c>
      <c r="Q8" s="19" t="s">
        <v>18</v>
      </c>
      <c r="R8" s="18" t="s">
        <v>19</v>
      </c>
      <c r="S8" s="18" t="s">
        <v>18</v>
      </c>
      <c r="T8" s="18" t="s">
        <v>19</v>
      </c>
      <c r="U8" s="18" t="s">
        <v>18</v>
      </c>
      <c r="V8" s="18" t="s">
        <v>19</v>
      </c>
      <c r="W8" s="21" t="s">
        <v>18</v>
      </c>
      <c r="X8" s="22" t="s">
        <v>19</v>
      </c>
    </row>
    <row r="9" spans="2:24" x14ac:dyDescent="0.35">
      <c r="B9" s="1" t="s">
        <v>20</v>
      </c>
      <c r="C9" s="2">
        <v>34765</v>
      </c>
      <c r="D9" s="2">
        <v>71197908.567594454</v>
      </c>
      <c r="E9" s="3">
        <v>248</v>
      </c>
      <c r="F9" s="4">
        <v>254060.0067533062</v>
      </c>
      <c r="G9" s="2">
        <v>527</v>
      </c>
      <c r="H9" s="2">
        <v>4405188.0258927895</v>
      </c>
      <c r="I9" s="3">
        <v>2009</v>
      </c>
      <c r="J9" s="28">
        <v>6314156.5483349757</v>
      </c>
      <c r="K9" s="28">
        <v>0</v>
      </c>
      <c r="L9" s="28">
        <v>0</v>
      </c>
      <c r="M9" s="29">
        <v>2009</v>
      </c>
      <c r="N9" s="5">
        <v>6314156.5483349757</v>
      </c>
      <c r="O9" s="28">
        <v>30867</v>
      </c>
      <c r="P9" s="4">
        <v>53913921.946500979</v>
      </c>
      <c r="Q9" s="3">
        <v>17</v>
      </c>
      <c r="R9" s="28">
        <v>242539.96868921677</v>
      </c>
      <c r="S9" s="28">
        <v>175</v>
      </c>
      <c r="T9" s="28">
        <v>776209.69992437412</v>
      </c>
      <c r="U9" s="28">
        <v>922</v>
      </c>
      <c r="V9" s="28">
        <v>5291832.3714988157</v>
      </c>
      <c r="W9" s="29">
        <v>1114</v>
      </c>
      <c r="X9" s="5">
        <v>6310582.0401124069</v>
      </c>
    </row>
    <row r="10" spans="2:24" x14ac:dyDescent="0.35">
      <c r="B10" s="1" t="s">
        <v>21</v>
      </c>
      <c r="C10" s="2">
        <v>347</v>
      </c>
      <c r="D10" s="2">
        <v>2045538.5447741409</v>
      </c>
      <c r="E10" s="3">
        <v>1</v>
      </c>
      <c r="F10" s="4">
        <v>348.82779906402527</v>
      </c>
      <c r="G10" s="2">
        <v>43</v>
      </c>
      <c r="H10" s="2">
        <v>238842.3940191381</v>
      </c>
      <c r="I10" s="3">
        <v>21</v>
      </c>
      <c r="J10" s="28">
        <v>81695.470540794733</v>
      </c>
      <c r="K10" s="28">
        <v>0</v>
      </c>
      <c r="L10" s="28">
        <v>0</v>
      </c>
      <c r="M10" s="29">
        <v>21</v>
      </c>
      <c r="N10" s="5">
        <v>81695.470540794733</v>
      </c>
      <c r="O10" s="28">
        <v>210</v>
      </c>
      <c r="P10" s="4">
        <v>1259803.927382424</v>
      </c>
      <c r="Q10" s="3">
        <v>22</v>
      </c>
      <c r="R10" s="28">
        <v>167262.92965120013</v>
      </c>
      <c r="S10" s="28">
        <v>7</v>
      </c>
      <c r="T10" s="28">
        <v>43952.30268206718</v>
      </c>
      <c r="U10" s="28">
        <v>43</v>
      </c>
      <c r="V10" s="28">
        <v>253632.69269945277</v>
      </c>
      <c r="W10" s="29">
        <v>72</v>
      </c>
      <c r="X10" s="5">
        <v>464847.92503272009</v>
      </c>
    </row>
    <row r="11" spans="2:24" x14ac:dyDescent="0.35">
      <c r="B11" s="6" t="s">
        <v>22</v>
      </c>
      <c r="C11" s="2">
        <v>205756</v>
      </c>
      <c r="D11" s="2">
        <v>120870107.14319102</v>
      </c>
      <c r="E11" s="3">
        <v>0</v>
      </c>
      <c r="F11" s="4">
        <v>0</v>
      </c>
      <c r="G11" s="2">
        <v>37416</v>
      </c>
      <c r="H11" s="2">
        <v>34431397.093427248</v>
      </c>
      <c r="I11" s="3">
        <v>25391</v>
      </c>
      <c r="J11" s="28">
        <v>15937741.82469729</v>
      </c>
      <c r="K11" s="28">
        <v>2733</v>
      </c>
      <c r="L11" s="28">
        <v>2989787.4598150374</v>
      </c>
      <c r="M11" s="29">
        <v>28124</v>
      </c>
      <c r="N11" s="5">
        <v>18927529.284512326</v>
      </c>
      <c r="O11" s="28">
        <v>107482</v>
      </c>
      <c r="P11" s="4">
        <v>42767666.278014369</v>
      </c>
      <c r="Q11" s="3">
        <v>0</v>
      </c>
      <c r="R11" s="28">
        <v>0</v>
      </c>
      <c r="S11" s="28">
        <v>26318</v>
      </c>
      <c r="T11" s="28">
        <v>16690865.990824435</v>
      </c>
      <c r="U11" s="28">
        <v>6416</v>
      </c>
      <c r="V11" s="28">
        <v>8052648.4964126544</v>
      </c>
      <c r="W11" s="29">
        <v>32734</v>
      </c>
      <c r="X11" s="5">
        <v>24743514.487237088</v>
      </c>
    </row>
    <row r="12" spans="2:24" x14ac:dyDescent="0.35">
      <c r="B12" s="1" t="s">
        <v>23</v>
      </c>
      <c r="C12" s="2">
        <v>10285</v>
      </c>
      <c r="D12" s="2">
        <v>35228139.629558831</v>
      </c>
      <c r="E12" s="3">
        <v>1416</v>
      </c>
      <c r="F12" s="4">
        <v>6751294.1634132657</v>
      </c>
      <c r="G12" s="2">
        <v>78</v>
      </c>
      <c r="H12" s="2">
        <v>102124.79454042634</v>
      </c>
      <c r="I12" s="3">
        <v>120</v>
      </c>
      <c r="J12" s="28">
        <v>203297.09991544415</v>
      </c>
      <c r="K12" s="28">
        <v>16</v>
      </c>
      <c r="L12" s="28">
        <v>63703.767235581552</v>
      </c>
      <c r="M12" s="29">
        <v>136</v>
      </c>
      <c r="N12" s="5">
        <v>267000.86715102568</v>
      </c>
      <c r="O12" s="28">
        <v>4222</v>
      </c>
      <c r="P12" s="4">
        <v>19759311.086793937</v>
      </c>
      <c r="Q12" s="3">
        <v>522</v>
      </c>
      <c r="R12" s="28">
        <v>510059.78308492142</v>
      </c>
      <c r="S12" s="28">
        <v>179</v>
      </c>
      <c r="T12" s="28">
        <v>2405297.7905247207</v>
      </c>
      <c r="U12" s="28">
        <v>3732</v>
      </c>
      <c r="V12" s="28">
        <v>5433051.144050533</v>
      </c>
      <c r="W12" s="29">
        <v>4433</v>
      </c>
      <c r="X12" s="5">
        <v>8348408.7176601756</v>
      </c>
    </row>
    <row r="13" spans="2:24" x14ac:dyDescent="0.35">
      <c r="B13" s="6" t="s">
        <v>24</v>
      </c>
      <c r="C13" s="2">
        <v>30499</v>
      </c>
      <c r="D13" s="2">
        <v>83322659.253285274</v>
      </c>
      <c r="E13" s="3">
        <v>0</v>
      </c>
      <c r="F13" s="4">
        <v>0</v>
      </c>
      <c r="G13" s="2">
        <v>1590</v>
      </c>
      <c r="H13" s="2">
        <v>3492442.036819472</v>
      </c>
      <c r="I13" s="3">
        <v>6849</v>
      </c>
      <c r="J13" s="28">
        <v>12252582.387475129</v>
      </c>
      <c r="K13" s="28">
        <v>0</v>
      </c>
      <c r="L13" s="28">
        <v>0</v>
      </c>
      <c r="M13" s="29">
        <v>6849</v>
      </c>
      <c r="N13" s="5">
        <v>12252582.387475129</v>
      </c>
      <c r="O13" s="28">
        <v>20274</v>
      </c>
      <c r="P13" s="4">
        <v>63160606.523114726</v>
      </c>
      <c r="Q13" s="3">
        <v>0</v>
      </c>
      <c r="R13" s="28">
        <v>0</v>
      </c>
      <c r="S13" s="28">
        <v>493</v>
      </c>
      <c r="T13" s="28">
        <v>1114504.8345091157</v>
      </c>
      <c r="U13" s="28">
        <v>1293</v>
      </c>
      <c r="V13" s="28">
        <v>3302523.4713668195</v>
      </c>
      <c r="W13" s="29">
        <v>1786</v>
      </c>
      <c r="X13" s="5">
        <v>4417028.3058759347</v>
      </c>
    </row>
    <row r="14" spans="2:24" x14ac:dyDescent="0.35">
      <c r="B14" s="6" t="s">
        <v>25</v>
      </c>
      <c r="C14" s="2">
        <v>560</v>
      </c>
      <c r="D14" s="2">
        <v>3272590.9039663114</v>
      </c>
      <c r="E14" s="3">
        <v>17</v>
      </c>
      <c r="F14" s="4">
        <v>192060.48339161085</v>
      </c>
      <c r="G14" s="2">
        <v>117</v>
      </c>
      <c r="H14" s="2">
        <v>597936.82309965591</v>
      </c>
      <c r="I14" s="3">
        <v>124</v>
      </c>
      <c r="J14" s="28">
        <v>926748.11563222948</v>
      </c>
      <c r="K14" s="28">
        <v>0</v>
      </c>
      <c r="L14" s="28">
        <v>0</v>
      </c>
      <c r="M14" s="29">
        <v>124</v>
      </c>
      <c r="N14" s="5">
        <v>926748.11563222948</v>
      </c>
      <c r="O14" s="28">
        <v>288</v>
      </c>
      <c r="P14" s="4">
        <v>1524571.3255177303</v>
      </c>
      <c r="Q14" s="3">
        <v>0</v>
      </c>
      <c r="R14" s="28">
        <v>0</v>
      </c>
      <c r="S14" s="28">
        <v>0</v>
      </c>
      <c r="T14" s="28">
        <v>0</v>
      </c>
      <c r="U14" s="28">
        <v>14</v>
      </c>
      <c r="V14" s="28">
        <v>31274.156325085183</v>
      </c>
      <c r="W14" s="29">
        <v>14</v>
      </c>
      <c r="X14" s="5">
        <v>31274.156325085183</v>
      </c>
    </row>
    <row r="15" spans="2:24" x14ac:dyDescent="0.35">
      <c r="B15" s="6" t="s">
        <v>26</v>
      </c>
      <c r="C15" s="2">
        <v>55371</v>
      </c>
      <c r="D15" s="2">
        <v>89385500.82093133</v>
      </c>
      <c r="E15" s="3">
        <v>0</v>
      </c>
      <c r="F15" s="4">
        <v>0</v>
      </c>
      <c r="G15" s="2">
        <v>0</v>
      </c>
      <c r="H15" s="2">
        <v>0</v>
      </c>
      <c r="I15" s="3">
        <v>14439</v>
      </c>
      <c r="J15" s="28">
        <v>17794138.719501987</v>
      </c>
      <c r="K15" s="28">
        <v>585</v>
      </c>
      <c r="L15" s="28">
        <v>1025348.9659697552</v>
      </c>
      <c r="M15" s="29">
        <v>15024</v>
      </c>
      <c r="N15" s="5">
        <v>18819487.685471743</v>
      </c>
      <c r="O15" s="28">
        <v>31480</v>
      </c>
      <c r="P15" s="4">
        <v>60636240.63540379</v>
      </c>
      <c r="Q15" s="3">
        <v>0</v>
      </c>
      <c r="R15" s="28">
        <v>0</v>
      </c>
      <c r="S15" s="28">
        <v>2618</v>
      </c>
      <c r="T15" s="28">
        <v>0</v>
      </c>
      <c r="U15" s="28">
        <v>6249</v>
      </c>
      <c r="V15" s="28">
        <v>9929772.5000558104</v>
      </c>
      <c r="W15" s="29">
        <v>8867</v>
      </c>
      <c r="X15" s="5">
        <v>9929772.5000558104</v>
      </c>
    </row>
    <row r="16" spans="2:24" x14ac:dyDescent="0.35">
      <c r="B16" s="6" t="s">
        <v>27</v>
      </c>
      <c r="C16" s="2">
        <v>14547</v>
      </c>
      <c r="D16" s="2">
        <v>39708675.061149515</v>
      </c>
      <c r="E16" s="3">
        <v>0</v>
      </c>
      <c r="F16" s="4">
        <v>0</v>
      </c>
      <c r="G16" s="2">
        <v>240</v>
      </c>
      <c r="H16" s="2">
        <v>1004467.6446519118</v>
      </c>
      <c r="I16" s="3">
        <v>4201</v>
      </c>
      <c r="J16" s="28">
        <v>8386597.4511501547</v>
      </c>
      <c r="K16" s="28">
        <v>0</v>
      </c>
      <c r="L16" s="28">
        <v>0</v>
      </c>
      <c r="M16" s="29">
        <v>4201</v>
      </c>
      <c r="N16" s="5">
        <v>8386597.4511501547</v>
      </c>
      <c r="O16" s="28">
        <v>7230</v>
      </c>
      <c r="P16" s="4">
        <v>22790002.109117523</v>
      </c>
      <c r="Q16" s="3">
        <v>0</v>
      </c>
      <c r="R16" s="28">
        <v>0</v>
      </c>
      <c r="S16" s="28">
        <v>574</v>
      </c>
      <c r="T16" s="28">
        <v>1006032.9745174316</v>
      </c>
      <c r="U16" s="28">
        <v>2302</v>
      </c>
      <c r="V16" s="28">
        <v>6521574.8817124926</v>
      </c>
      <c r="W16" s="29">
        <v>2876</v>
      </c>
      <c r="X16" s="5">
        <v>7527607.8562299237</v>
      </c>
    </row>
    <row r="17" spans="2:24" x14ac:dyDescent="0.35">
      <c r="B17" s="6" t="s">
        <v>28</v>
      </c>
      <c r="C17" s="2">
        <v>1232</v>
      </c>
      <c r="D17" s="2">
        <v>6080691.0334511911</v>
      </c>
      <c r="E17" s="3">
        <v>15</v>
      </c>
      <c r="F17" s="4">
        <v>121569.3905699288</v>
      </c>
      <c r="G17" s="2">
        <v>30</v>
      </c>
      <c r="H17" s="2">
        <v>212257.28941963427</v>
      </c>
      <c r="I17" s="3">
        <v>119</v>
      </c>
      <c r="J17" s="28">
        <v>447849.53215215588</v>
      </c>
      <c r="K17" s="28">
        <v>114</v>
      </c>
      <c r="L17" s="28">
        <v>329586.89314427803</v>
      </c>
      <c r="M17" s="29">
        <v>233</v>
      </c>
      <c r="N17" s="5">
        <v>777436.42529643397</v>
      </c>
      <c r="O17" s="28">
        <v>356</v>
      </c>
      <c r="P17" s="4">
        <v>1549155.4623642713</v>
      </c>
      <c r="Q17" s="3">
        <v>79</v>
      </c>
      <c r="R17" s="28">
        <v>806798.41300792817</v>
      </c>
      <c r="S17" s="28">
        <v>41</v>
      </c>
      <c r="T17" s="28">
        <v>249167.23076772815</v>
      </c>
      <c r="U17" s="28">
        <v>478</v>
      </c>
      <c r="V17" s="28">
        <v>2364306.8220252665</v>
      </c>
      <c r="W17" s="29">
        <v>598</v>
      </c>
      <c r="X17" s="5">
        <v>3420272.4658009228</v>
      </c>
    </row>
    <row r="18" spans="2:24" x14ac:dyDescent="0.35">
      <c r="B18" s="6" t="s">
        <v>29</v>
      </c>
      <c r="C18" s="2">
        <v>133</v>
      </c>
      <c r="D18" s="2">
        <v>1408536.8976092739</v>
      </c>
      <c r="E18" s="3">
        <v>2</v>
      </c>
      <c r="F18" s="4">
        <v>20929.667943841516</v>
      </c>
      <c r="G18" s="2">
        <v>4</v>
      </c>
      <c r="H18" s="2">
        <v>109880.75670516797</v>
      </c>
      <c r="I18" s="3">
        <v>18</v>
      </c>
      <c r="J18" s="2">
        <v>227889.20112852773</v>
      </c>
      <c r="K18" s="2">
        <v>5</v>
      </c>
      <c r="L18" s="2">
        <v>31220.08801623026</v>
      </c>
      <c r="M18" s="62">
        <v>23</v>
      </c>
      <c r="N18" s="5">
        <v>259109.28914475799</v>
      </c>
      <c r="O18" s="2">
        <v>79</v>
      </c>
      <c r="P18" s="4">
        <v>621866.51476378785</v>
      </c>
      <c r="Q18" s="3">
        <v>6</v>
      </c>
      <c r="R18" s="2">
        <v>52672.997658667809</v>
      </c>
      <c r="S18" s="2">
        <v>0</v>
      </c>
      <c r="T18" s="2">
        <v>0</v>
      </c>
      <c r="U18" s="2">
        <v>19</v>
      </c>
      <c r="V18" s="2">
        <v>344077.67139305081</v>
      </c>
      <c r="W18" s="62">
        <v>25</v>
      </c>
      <c r="X18" s="5">
        <v>396750.66905171861</v>
      </c>
    </row>
    <row r="19" spans="2:24" x14ac:dyDescent="0.35">
      <c r="B19" s="6" t="s">
        <v>0</v>
      </c>
      <c r="C19" s="2">
        <v>220</v>
      </c>
      <c r="D19" s="2">
        <v>121791.27452608256</v>
      </c>
      <c r="E19" s="3">
        <v>17</v>
      </c>
      <c r="F19" s="4">
        <v>8891.6205981420044</v>
      </c>
      <c r="G19" s="2">
        <v>1</v>
      </c>
      <c r="H19" s="2">
        <v>174.41389953201264</v>
      </c>
      <c r="I19" s="3">
        <v>7</v>
      </c>
      <c r="J19" s="28">
        <v>1803.4397211610105</v>
      </c>
      <c r="K19" s="28">
        <v>20</v>
      </c>
      <c r="L19" s="28">
        <v>28467.836681615103</v>
      </c>
      <c r="M19" s="29">
        <v>27</v>
      </c>
      <c r="N19" s="5">
        <v>30271.276402776115</v>
      </c>
      <c r="O19" s="28">
        <v>155</v>
      </c>
      <c r="P19" s="4">
        <v>51635.027578325797</v>
      </c>
      <c r="Q19" s="3">
        <v>0</v>
      </c>
      <c r="R19" s="28">
        <v>0</v>
      </c>
      <c r="S19" s="28">
        <v>11</v>
      </c>
      <c r="T19" s="28">
        <v>26685.326628397932</v>
      </c>
      <c r="U19" s="28">
        <v>9</v>
      </c>
      <c r="V19" s="28">
        <v>4133.6094189086998</v>
      </c>
      <c r="W19" s="29">
        <v>20</v>
      </c>
      <c r="X19" s="5">
        <v>30818.936047306634</v>
      </c>
    </row>
    <row r="20" spans="2:24" x14ac:dyDescent="0.35">
      <c r="B20" s="7" t="s">
        <v>4</v>
      </c>
      <c r="C20" s="8">
        <f>+SUM(C9:C19)</f>
        <v>353715</v>
      </c>
      <c r="D20" s="8">
        <f>+SUM(D9:D19)</f>
        <v>452642139.13003743</v>
      </c>
      <c r="E20" s="9">
        <f t="shared" ref="E20:X20" si="0">+SUM(E9:E19)</f>
        <v>1716</v>
      </c>
      <c r="F20" s="10">
        <f t="shared" si="0"/>
        <v>7349154.1604691595</v>
      </c>
      <c r="G20" s="8">
        <f t="shared" si="0"/>
        <v>40046</v>
      </c>
      <c r="H20" s="8">
        <f t="shared" si="0"/>
        <v>44594711.272474982</v>
      </c>
      <c r="I20" s="9">
        <f t="shared" si="0"/>
        <v>53298</v>
      </c>
      <c r="J20" s="30">
        <f t="shared" si="0"/>
        <v>62574499.790249847</v>
      </c>
      <c r="K20" s="30">
        <f t="shared" si="0"/>
        <v>3473</v>
      </c>
      <c r="L20" s="30">
        <f t="shared" si="0"/>
        <v>4468115.0108624985</v>
      </c>
      <c r="M20" s="31">
        <f t="shared" si="0"/>
        <v>56771</v>
      </c>
      <c r="N20" s="11">
        <f t="shared" si="0"/>
        <v>67042614.801112346</v>
      </c>
      <c r="O20" s="30">
        <f t="shared" si="0"/>
        <v>202643</v>
      </c>
      <c r="P20" s="10">
        <f t="shared" si="0"/>
        <v>268034780.83655185</v>
      </c>
      <c r="Q20" s="9">
        <f t="shared" si="0"/>
        <v>646</v>
      </c>
      <c r="R20" s="30">
        <f t="shared" si="0"/>
        <v>1779334.0920919345</v>
      </c>
      <c r="S20" s="30">
        <f t="shared" si="0"/>
        <v>30416</v>
      </c>
      <c r="T20" s="30">
        <f t="shared" si="0"/>
        <v>22312716.150378268</v>
      </c>
      <c r="U20" s="30">
        <f t="shared" si="0"/>
        <v>21477</v>
      </c>
      <c r="V20" s="30">
        <f t="shared" si="0"/>
        <v>41528827.816958897</v>
      </c>
      <c r="W20" s="31">
        <f t="shared" si="0"/>
        <v>52539</v>
      </c>
      <c r="X20" s="11">
        <f t="shared" si="0"/>
        <v>65620878.059429102</v>
      </c>
    </row>
    <row r="21" spans="2:24" s="24" customFormat="1" x14ac:dyDescent="0.35">
      <c r="B21" s="24" t="s">
        <v>50</v>
      </c>
      <c r="D21" s="25">
        <f>+(D20*28667.44/754.45)/1000000</f>
        <v>17199.40534824309</v>
      </c>
      <c r="E21" s="27"/>
      <c r="F21" s="34">
        <f>+(F20*28667.44/754.45)/1000000</f>
        <v>279.25168791304924</v>
      </c>
      <c r="H21" s="25">
        <f>+(H20*28667.44/754.45)/1000000</f>
        <v>1694.5009075763803</v>
      </c>
      <c r="I21" s="27"/>
      <c r="J21" s="25">
        <f>+(J20*28667.44/754.45)/1000000</f>
        <v>2377.6933107124396</v>
      </c>
      <c r="K21" s="32"/>
      <c r="L21" s="25">
        <f>+(L20*28667.44/754.45)/1000000</f>
        <v>169.77853931605807</v>
      </c>
      <c r="M21" s="32"/>
      <c r="N21" s="34">
        <f>+(N20*28667.44/754.45)/1000000</f>
        <v>2547.4718500284971</v>
      </c>
      <c r="P21" s="25">
        <f>+(P20*28667.44/754.45)/1000000</f>
        <v>10184.731920664059</v>
      </c>
      <c r="Q21" s="27"/>
      <c r="R21" s="25">
        <f>+(R20*28667.44/754.45)/1000000</f>
        <v>67.610780469215996</v>
      </c>
      <c r="S21" s="32"/>
      <c r="T21" s="25">
        <f>+(T20*28667.44/754.45)/1000000</f>
        <v>847.83411952813299</v>
      </c>
      <c r="U21" s="32"/>
      <c r="V21" s="25">
        <f>+(V20*28667.44/754.45)/1000000</f>
        <v>1578.004082063755</v>
      </c>
      <c r="W21" s="32"/>
      <c r="X21" s="34">
        <f>+(X20*28667.44/754.45)/1000000</f>
        <v>2493.4489820611038</v>
      </c>
    </row>
    <row r="23" spans="2:24" x14ac:dyDescent="0.35">
      <c r="B23" s="6" t="s">
        <v>30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P23" s="26"/>
    </row>
    <row r="24" spans="2:24" x14ac:dyDescent="0.35">
      <c r="B24" s="13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6" spans="2:24" x14ac:dyDescent="0.35">
      <c r="B26" s="7" t="s">
        <v>3</v>
      </c>
    </row>
    <row r="27" spans="2:24" x14ac:dyDescent="0.35">
      <c r="B27" s="63" t="s">
        <v>48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</row>
    <row r="28" spans="2:24" ht="15" customHeight="1" x14ac:dyDescent="0.35">
      <c r="B28" s="73" t="s">
        <v>31</v>
      </c>
      <c r="C28" s="75" t="s">
        <v>6</v>
      </c>
      <c r="D28" s="75"/>
      <c r="E28" s="77" t="s">
        <v>7</v>
      </c>
      <c r="F28" s="78"/>
      <c r="G28" s="79" t="s">
        <v>8</v>
      </c>
      <c r="H28" s="80"/>
      <c r="I28" s="70" t="s">
        <v>9</v>
      </c>
      <c r="J28" s="71"/>
      <c r="K28" s="71"/>
      <c r="L28" s="71"/>
      <c r="M28" s="71"/>
      <c r="N28" s="72"/>
      <c r="O28" s="70" t="s">
        <v>10</v>
      </c>
      <c r="P28" s="72"/>
      <c r="Q28" s="70" t="s">
        <v>11</v>
      </c>
      <c r="R28" s="71"/>
      <c r="S28" s="71"/>
      <c r="T28" s="71"/>
      <c r="U28" s="71"/>
      <c r="V28" s="71"/>
      <c r="W28" s="71"/>
      <c r="X28" s="72"/>
    </row>
    <row r="29" spans="2:24" ht="15" customHeight="1" x14ac:dyDescent="0.35">
      <c r="B29" s="73"/>
      <c r="C29" s="76"/>
      <c r="D29" s="76"/>
      <c r="E29" s="77"/>
      <c r="F29" s="78"/>
      <c r="G29" s="81"/>
      <c r="H29" s="82"/>
      <c r="I29" s="84" t="s">
        <v>12</v>
      </c>
      <c r="J29" s="85"/>
      <c r="K29" s="85" t="s">
        <v>13</v>
      </c>
      <c r="L29" s="85"/>
      <c r="M29" s="86" t="s">
        <v>4</v>
      </c>
      <c r="N29" s="87"/>
      <c r="O29" s="84" t="s">
        <v>14</v>
      </c>
      <c r="P29" s="90"/>
      <c r="Q29" s="84" t="s">
        <v>15</v>
      </c>
      <c r="R29" s="85"/>
      <c r="S29" s="85" t="s">
        <v>16</v>
      </c>
      <c r="T29" s="85"/>
      <c r="U29" s="85" t="s">
        <v>17</v>
      </c>
      <c r="V29" s="85"/>
      <c r="W29" s="86" t="s">
        <v>4</v>
      </c>
      <c r="X29" s="87"/>
    </row>
    <row r="30" spans="2:24" x14ac:dyDescent="0.35">
      <c r="B30" s="73"/>
      <c r="C30" s="76"/>
      <c r="D30" s="76"/>
      <c r="E30" s="79"/>
      <c r="F30" s="75"/>
      <c r="G30" s="81"/>
      <c r="H30" s="82"/>
      <c r="I30" s="84"/>
      <c r="J30" s="85"/>
      <c r="K30" s="85"/>
      <c r="L30" s="85"/>
      <c r="M30" s="88"/>
      <c r="N30" s="89"/>
      <c r="O30" s="84"/>
      <c r="P30" s="90"/>
      <c r="Q30" s="84"/>
      <c r="R30" s="85"/>
      <c r="S30" s="85"/>
      <c r="T30" s="85"/>
      <c r="U30" s="85"/>
      <c r="V30" s="85"/>
      <c r="W30" s="88"/>
      <c r="X30" s="89"/>
    </row>
    <row r="31" spans="2:24" x14ac:dyDescent="0.35">
      <c r="B31" s="74"/>
      <c r="C31" s="18" t="s">
        <v>18</v>
      </c>
      <c r="D31" s="18" t="s">
        <v>19</v>
      </c>
      <c r="E31" s="19" t="s">
        <v>18</v>
      </c>
      <c r="F31" s="18" t="s">
        <v>19</v>
      </c>
      <c r="G31" s="19" t="s">
        <v>18</v>
      </c>
      <c r="H31" s="20" t="s">
        <v>19</v>
      </c>
      <c r="I31" s="19" t="s">
        <v>18</v>
      </c>
      <c r="J31" s="18" t="s">
        <v>19</v>
      </c>
      <c r="K31" s="18" t="s">
        <v>18</v>
      </c>
      <c r="L31" s="18" t="s">
        <v>19</v>
      </c>
      <c r="M31" s="21" t="s">
        <v>18</v>
      </c>
      <c r="N31" s="22" t="s">
        <v>19</v>
      </c>
      <c r="O31" s="19" t="s">
        <v>18</v>
      </c>
      <c r="P31" s="20" t="s">
        <v>19</v>
      </c>
      <c r="Q31" s="19" t="s">
        <v>18</v>
      </c>
      <c r="R31" s="18" t="s">
        <v>19</v>
      </c>
      <c r="S31" s="18" t="s">
        <v>18</v>
      </c>
      <c r="T31" s="18" t="s">
        <v>19</v>
      </c>
      <c r="U31" s="18" t="s">
        <v>18</v>
      </c>
      <c r="V31" s="18" t="s">
        <v>19</v>
      </c>
      <c r="W31" s="21" t="s">
        <v>18</v>
      </c>
      <c r="X31" s="22" t="s">
        <v>19</v>
      </c>
    </row>
    <row r="32" spans="2:24" x14ac:dyDescent="0.35">
      <c r="B32" s="6" t="s">
        <v>32</v>
      </c>
      <c r="C32" s="2">
        <v>316447</v>
      </c>
      <c r="D32" s="2">
        <v>152351629.76690629</v>
      </c>
      <c r="E32" s="3">
        <v>1298</v>
      </c>
      <c r="F32" s="28">
        <v>1686997.0284755109</v>
      </c>
      <c r="G32" s="3">
        <v>37619</v>
      </c>
      <c r="H32" s="4">
        <v>21727403.214622587</v>
      </c>
      <c r="I32" s="3">
        <v>47902</v>
      </c>
      <c r="J32" s="28">
        <v>19542865.290238682</v>
      </c>
      <c r="K32" s="28">
        <v>3134</v>
      </c>
      <c r="L32" s="28">
        <v>2577109.7747828197</v>
      </c>
      <c r="M32" s="29">
        <v>51036</v>
      </c>
      <c r="N32" s="5">
        <v>22119975.0650215</v>
      </c>
      <c r="O32" s="3">
        <v>179013</v>
      </c>
      <c r="P32" s="4">
        <v>81781368.435374767</v>
      </c>
      <c r="Q32" s="3">
        <v>532</v>
      </c>
      <c r="R32" s="28">
        <v>411661.95185199653</v>
      </c>
      <c r="S32" s="28">
        <v>28493</v>
      </c>
      <c r="T32" s="28">
        <v>12064059.002164129</v>
      </c>
      <c r="U32" s="28">
        <v>18456</v>
      </c>
      <c r="V32" s="28">
        <v>12560165.069395803</v>
      </c>
      <c r="W32" s="29">
        <v>47481</v>
      </c>
      <c r="X32" s="5">
        <v>25035886.02341193</v>
      </c>
    </row>
    <row r="33" spans="2:24" x14ac:dyDescent="0.35">
      <c r="B33" s="6" t="s">
        <v>1</v>
      </c>
      <c r="C33" s="2">
        <v>26318</v>
      </c>
      <c r="D33" s="2">
        <v>114145356.32759675</v>
      </c>
      <c r="E33" s="3">
        <v>286</v>
      </c>
      <c r="F33" s="28">
        <v>2649951.7329416233</v>
      </c>
      <c r="G33" s="3">
        <v>1828</v>
      </c>
      <c r="H33" s="4">
        <v>9935218.3345286492</v>
      </c>
      <c r="I33" s="3">
        <v>4058</v>
      </c>
      <c r="J33" s="28">
        <v>16828499.40033013</v>
      </c>
      <c r="K33" s="28">
        <v>233</v>
      </c>
      <c r="L33" s="28">
        <v>811079.99172580475</v>
      </c>
      <c r="M33" s="29">
        <v>4291</v>
      </c>
      <c r="N33" s="5">
        <v>17639579.392055936</v>
      </c>
      <c r="O33" s="3">
        <v>16580</v>
      </c>
      <c r="P33" s="4">
        <v>69963411.436912403</v>
      </c>
      <c r="Q33" s="3">
        <v>58</v>
      </c>
      <c r="R33" s="28">
        <v>406797.44762699422</v>
      </c>
      <c r="S33" s="28">
        <v>1128</v>
      </c>
      <c r="T33" s="28">
        <v>3238139.7368931444</v>
      </c>
      <c r="U33" s="28">
        <v>2147</v>
      </c>
      <c r="V33" s="28">
        <v>10312258.246637998</v>
      </c>
      <c r="W33" s="29">
        <v>3333</v>
      </c>
      <c r="X33" s="5">
        <v>13957195.431158137</v>
      </c>
    </row>
    <row r="34" spans="2:24" x14ac:dyDescent="0.35">
      <c r="B34" s="6" t="s">
        <v>33</v>
      </c>
      <c r="C34" s="2">
        <v>9789</v>
      </c>
      <c r="D34" s="2">
        <v>145184088.04546201</v>
      </c>
      <c r="E34" s="3">
        <v>114</v>
      </c>
      <c r="F34" s="28">
        <v>2368632.3024657941</v>
      </c>
      <c r="G34" s="3">
        <v>547</v>
      </c>
      <c r="H34" s="4">
        <v>10811004.752953175</v>
      </c>
      <c r="I34" s="3">
        <v>1187</v>
      </c>
      <c r="J34" s="28">
        <v>18011188.567064237</v>
      </c>
      <c r="K34" s="28">
        <v>96</v>
      </c>
      <c r="L34" s="28">
        <v>898919.66589971073</v>
      </c>
      <c r="M34" s="29">
        <v>1283</v>
      </c>
      <c r="N34" s="5">
        <v>18910108.232963949</v>
      </c>
      <c r="O34" s="3">
        <v>6436</v>
      </c>
      <c r="P34" s="4">
        <v>93005661.057701707</v>
      </c>
      <c r="Q34" s="3">
        <v>46</v>
      </c>
      <c r="R34" s="28">
        <v>631607.94078578346</v>
      </c>
      <c r="S34" s="28">
        <v>580</v>
      </c>
      <c r="T34" s="28">
        <v>4850139.644767723</v>
      </c>
      <c r="U34" s="28">
        <v>783</v>
      </c>
      <c r="V34" s="28">
        <v>14606934.113823906</v>
      </c>
      <c r="W34" s="29">
        <v>1409</v>
      </c>
      <c r="X34" s="5">
        <v>20088681.69937741</v>
      </c>
    </row>
    <row r="35" spans="2:24" x14ac:dyDescent="0.35">
      <c r="B35" s="6" t="s">
        <v>34</v>
      </c>
      <c r="C35" s="2">
        <v>1161</v>
      </c>
      <c r="D35" s="2">
        <v>40961064.99007237</v>
      </c>
      <c r="E35" s="3">
        <v>18</v>
      </c>
      <c r="F35" s="28">
        <v>643573.09658623161</v>
      </c>
      <c r="G35" s="3">
        <v>52</v>
      </c>
      <c r="H35" s="4">
        <v>2121084.9703705665</v>
      </c>
      <c r="I35" s="3">
        <v>151</v>
      </c>
      <c r="J35" s="28">
        <v>8191946.532616795</v>
      </c>
      <c r="K35" s="28">
        <v>10</v>
      </c>
      <c r="L35" s="28">
        <v>181005.57845416263</v>
      </c>
      <c r="M35" s="29">
        <v>161</v>
      </c>
      <c r="N35" s="5">
        <v>8372952.111070958</v>
      </c>
      <c r="O35" s="3">
        <v>614</v>
      </c>
      <c r="P35" s="4">
        <v>23284339.906562988</v>
      </c>
      <c r="Q35" s="3">
        <v>10</v>
      </c>
      <c r="R35" s="28">
        <v>329266.75182716001</v>
      </c>
      <c r="S35" s="28">
        <v>215</v>
      </c>
      <c r="T35" s="28">
        <v>2160377.7665532744</v>
      </c>
      <c r="U35" s="28">
        <v>91</v>
      </c>
      <c r="V35" s="28">
        <v>4049470.387101185</v>
      </c>
      <c r="W35" s="29">
        <v>316</v>
      </c>
      <c r="X35" s="5">
        <v>6539114.9054816198</v>
      </c>
    </row>
    <row r="36" spans="2:24" x14ac:dyDescent="0.35">
      <c r="B36" s="7" t="s">
        <v>4</v>
      </c>
      <c r="C36" s="8">
        <f>+SUM(C32:C35)</f>
        <v>353715</v>
      </c>
      <c r="D36" s="8">
        <f t="shared" ref="D36:V36" si="1">+SUM(D32:D35)</f>
        <v>452642139.13003743</v>
      </c>
      <c r="E36" s="9">
        <f t="shared" si="1"/>
        <v>1716</v>
      </c>
      <c r="F36" s="30">
        <f t="shared" si="1"/>
        <v>7349154.1604691595</v>
      </c>
      <c r="G36" s="9">
        <f t="shared" si="1"/>
        <v>40046</v>
      </c>
      <c r="H36" s="10">
        <f t="shared" si="1"/>
        <v>44594711.272474982</v>
      </c>
      <c r="I36" s="9">
        <f t="shared" si="1"/>
        <v>53298</v>
      </c>
      <c r="J36" s="30">
        <f t="shared" si="1"/>
        <v>62574499.790249839</v>
      </c>
      <c r="K36" s="30">
        <f t="shared" si="1"/>
        <v>3473</v>
      </c>
      <c r="L36" s="30">
        <f t="shared" si="1"/>
        <v>4468115.0108624976</v>
      </c>
      <c r="M36" s="31">
        <f t="shared" si="1"/>
        <v>56771</v>
      </c>
      <c r="N36" s="11">
        <f t="shared" si="1"/>
        <v>67042614.801112346</v>
      </c>
      <c r="O36" s="9">
        <f t="shared" si="1"/>
        <v>202643</v>
      </c>
      <c r="P36" s="10">
        <f t="shared" si="1"/>
        <v>268034780.83655185</v>
      </c>
      <c r="Q36" s="9">
        <f>+SUM(Q32:Q35)</f>
        <v>646</v>
      </c>
      <c r="R36" s="30">
        <f t="shared" si="1"/>
        <v>1779334.0920919343</v>
      </c>
      <c r="S36" s="30">
        <f t="shared" si="1"/>
        <v>30416</v>
      </c>
      <c r="T36" s="30">
        <f t="shared" si="1"/>
        <v>22312716.150378272</v>
      </c>
      <c r="U36" s="30">
        <f t="shared" si="1"/>
        <v>21477</v>
      </c>
      <c r="V36" s="30">
        <f t="shared" si="1"/>
        <v>41528827.816958897</v>
      </c>
      <c r="W36" s="31">
        <f>+SUM(W32:W35)</f>
        <v>52539</v>
      </c>
      <c r="X36" s="11">
        <f>+SUM(X32:X35)</f>
        <v>65620878.059429102</v>
      </c>
    </row>
    <row r="37" spans="2:24" s="24" customFormat="1" x14ac:dyDescent="0.35">
      <c r="B37" s="24" t="s">
        <v>50</v>
      </c>
      <c r="D37" s="25">
        <f>+(D36*28667.44/754.45)/1000000</f>
        <v>17199.40534824309</v>
      </c>
      <c r="E37" s="27"/>
      <c r="F37" s="34">
        <f>+(F36*28667.44/754.45)/1000000</f>
        <v>279.25168791304924</v>
      </c>
      <c r="H37" s="25">
        <f>+(H36*28667.44/754.45)/1000000</f>
        <v>1694.5009075763803</v>
      </c>
      <c r="I37" s="27"/>
      <c r="J37" s="25">
        <f>+(J36*28667.44/754.45)/1000000</f>
        <v>2377.6933107124391</v>
      </c>
      <c r="K37" s="32"/>
      <c r="L37" s="25">
        <f>+(L36*28667.44/754.45)/1000000</f>
        <v>169.77853931605804</v>
      </c>
      <c r="M37" s="32"/>
      <c r="N37" s="34">
        <f>+(N36*28667.44/754.45)/1000000</f>
        <v>2547.4718500284971</v>
      </c>
      <c r="P37" s="25">
        <f>+(P36*28667.44/754.45)/1000000</f>
        <v>10184.731920664059</v>
      </c>
      <c r="Q37" s="27"/>
      <c r="R37" s="25">
        <f>+(R36*28667.44/754.45)/1000000</f>
        <v>67.610780469215968</v>
      </c>
      <c r="S37" s="32"/>
      <c r="T37" s="25">
        <f>+(T36*28667.44/754.45)/1000000</f>
        <v>847.83411952813299</v>
      </c>
      <c r="U37" s="32"/>
      <c r="V37" s="25">
        <f>+(V36*28667.44/754.45)/1000000</f>
        <v>1578.004082063755</v>
      </c>
      <c r="W37" s="32"/>
      <c r="X37" s="34">
        <f>+(X36*28667.44/754.45)/1000000</f>
        <v>2493.4489820611038</v>
      </c>
    </row>
    <row r="38" spans="2:24" x14ac:dyDescent="0.35">
      <c r="P38" s="26"/>
    </row>
    <row r="39" spans="2:24" x14ac:dyDescent="0.35">
      <c r="B39" s="6" t="s">
        <v>30</v>
      </c>
      <c r="P39" s="26"/>
    </row>
    <row r="41" spans="2:24" x14ac:dyDescent="0.35">
      <c r="C41" s="26"/>
    </row>
    <row r="42" spans="2:24" x14ac:dyDescent="0.35">
      <c r="B42" s="6" t="s">
        <v>35</v>
      </c>
    </row>
    <row r="43" spans="2:24" x14ac:dyDescent="0.35">
      <c r="B43" s="6" t="s">
        <v>55</v>
      </c>
    </row>
    <row r="44" spans="2:24" x14ac:dyDescent="0.35">
      <c r="B44" s="6" t="s">
        <v>52</v>
      </c>
    </row>
    <row r="45" spans="2:24" x14ac:dyDescent="0.35">
      <c r="B45" s="6" t="s">
        <v>53</v>
      </c>
    </row>
    <row r="46" spans="2:24" x14ac:dyDescent="0.35">
      <c r="B46" s="6" t="s">
        <v>54</v>
      </c>
    </row>
    <row r="47" spans="2:24" x14ac:dyDescent="0.35">
      <c r="B47" s="65" t="s">
        <v>88</v>
      </c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</row>
    <row r="48" spans="2:24" x14ac:dyDescent="0.35"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</row>
    <row r="50" spans="2:22" x14ac:dyDescent="0.35">
      <c r="B50" s="66" t="s">
        <v>36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</row>
    <row r="51" spans="2:22" x14ac:dyDescent="0.35">
      <c r="B51" s="67" t="s">
        <v>37</v>
      </c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</row>
    <row r="52" spans="2:22" x14ac:dyDescent="0.35">
      <c r="B52" s="68" t="s">
        <v>38</v>
      </c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</row>
    <row r="53" spans="2:22" x14ac:dyDescent="0.35"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</row>
    <row r="54" spans="2:22" x14ac:dyDescent="0.35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</row>
    <row r="55" spans="2:22" x14ac:dyDescent="0.35">
      <c r="B55" s="68" t="s">
        <v>39</v>
      </c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</row>
    <row r="56" spans="2:22" x14ac:dyDescent="0.35"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</row>
    <row r="57" spans="2:22" x14ac:dyDescent="0.35">
      <c r="B57" s="64" t="s">
        <v>40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</row>
    <row r="58" spans="2:22" x14ac:dyDescent="0.35">
      <c r="B58" s="69" t="s">
        <v>41</v>
      </c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</row>
    <row r="59" spans="2:22" x14ac:dyDescent="0.35"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</row>
    <row r="60" spans="2:22" x14ac:dyDescent="0.35">
      <c r="B60" s="64" t="s">
        <v>42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</row>
    <row r="61" spans="2:22" x14ac:dyDescent="0.35">
      <c r="B61" s="64" t="s">
        <v>43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</row>
    <row r="62" spans="2:22" x14ac:dyDescent="0.35">
      <c r="B62" s="64" t="s">
        <v>44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</row>
    <row r="63" spans="2:22" x14ac:dyDescent="0.35">
      <c r="B63" s="64" t="s">
        <v>45</v>
      </c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</row>
    <row r="66" spans="2:2" x14ac:dyDescent="0.35">
      <c r="B66" s="16" t="s">
        <v>46</v>
      </c>
    </row>
    <row r="67" spans="2:2" x14ac:dyDescent="0.35">
      <c r="B67" s="23" t="s">
        <v>94</v>
      </c>
    </row>
    <row r="68" spans="2:2" x14ac:dyDescent="0.35">
      <c r="B68" s="6" t="s">
        <v>30</v>
      </c>
    </row>
    <row r="70" spans="2:2" x14ac:dyDescent="0.35">
      <c r="B70" s="6" t="str">
        <f>+Indice!B24</f>
        <v>Actualización: 04/08/2020</v>
      </c>
    </row>
  </sheetData>
  <mergeCells count="43">
    <mergeCell ref="O29:P30"/>
    <mergeCell ref="Q29:R30"/>
    <mergeCell ref="O5:P5"/>
    <mergeCell ref="Q5:X5"/>
    <mergeCell ref="S6:T7"/>
    <mergeCell ref="U6:V7"/>
    <mergeCell ref="W6:X7"/>
    <mergeCell ref="S29:T30"/>
    <mergeCell ref="U29:V30"/>
    <mergeCell ref="W29:X30"/>
    <mergeCell ref="K6:L7"/>
    <mergeCell ref="M6:N7"/>
    <mergeCell ref="O6:P7"/>
    <mergeCell ref="Q6:R7"/>
    <mergeCell ref="O28:P28"/>
    <mergeCell ref="Q28:X28"/>
    <mergeCell ref="I5:N5"/>
    <mergeCell ref="B4:L4"/>
    <mergeCell ref="B27:L27"/>
    <mergeCell ref="B28:B31"/>
    <mergeCell ref="C28:D30"/>
    <mergeCell ref="E28:F30"/>
    <mergeCell ref="G28:H30"/>
    <mergeCell ref="I28:N28"/>
    <mergeCell ref="B5:B8"/>
    <mergeCell ref="C5:D7"/>
    <mergeCell ref="E5:F7"/>
    <mergeCell ref="G5:H7"/>
    <mergeCell ref="I29:J30"/>
    <mergeCell ref="K29:L30"/>
    <mergeCell ref="M29:N30"/>
    <mergeCell ref="I6:J7"/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4"/>
  <sheetViews>
    <sheetView zoomScale="70" zoomScaleNormal="70" workbookViewId="0">
      <selection activeCell="G15" sqref="G15"/>
    </sheetView>
  </sheetViews>
  <sheetFormatPr baseColWidth="10" defaultColWidth="11.453125" defaultRowHeight="14.5" x14ac:dyDescent="0.35"/>
  <cols>
    <col min="1" max="1" width="11.453125" style="6"/>
    <col min="2" max="2" width="20.81640625" style="6" customWidth="1"/>
    <col min="3" max="3" width="28.7265625" style="6" bestFit="1" customWidth="1"/>
    <col min="4" max="4" width="12.453125" style="6" bestFit="1" customWidth="1"/>
    <col min="5" max="5" width="17.453125" style="6" bestFit="1" customWidth="1"/>
    <col min="6" max="6" width="9.54296875" style="6" bestFit="1" customWidth="1"/>
    <col min="7" max="7" width="15.26953125" style="6" bestFit="1" customWidth="1"/>
    <col min="8" max="8" width="11" style="6" bestFit="1" customWidth="1"/>
    <col min="9" max="9" width="16.453125" style="6" bestFit="1" customWidth="1"/>
    <col min="10" max="10" width="11" style="6" bestFit="1" customWidth="1"/>
    <col min="11" max="11" width="16.453125" style="6" bestFit="1" customWidth="1"/>
    <col min="12" max="12" width="9.54296875" style="6" bestFit="1" customWidth="1"/>
    <col min="13" max="13" width="14.54296875" style="6" bestFit="1" customWidth="1"/>
    <col min="14" max="14" width="12.54296875" style="15" bestFit="1" customWidth="1"/>
    <col min="15" max="15" width="18.1796875" style="15" bestFit="1" customWidth="1"/>
    <col min="16" max="16" width="12" style="6" bestFit="1" customWidth="1"/>
    <col min="17" max="17" width="17.453125" style="6" bestFit="1" customWidth="1"/>
    <col min="18" max="18" width="8.7265625" style="6" bestFit="1" customWidth="1"/>
    <col min="19" max="19" width="14.26953125" style="6" bestFit="1" customWidth="1"/>
    <col min="20" max="20" width="11.453125" style="6" bestFit="1" customWidth="1"/>
    <col min="21" max="21" width="16.453125" style="6" bestFit="1" customWidth="1"/>
    <col min="22" max="22" width="10.54296875" style="6" bestFit="1" customWidth="1"/>
    <col min="23" max="23" width="16" style="6" bestFit="1" customWidth="1"/>
    <col min="24" max="24" width="12.54296875" style="15" bestFit="1" customWidth="1"/>
    <col min="25" max="25" width="18.1796875" style="15" bestFit="1" customWidth="1"/>
    <col min="26" max="16384" width="11.453125" style="6"/>
  </cols>
  <sheetData>
    <row r="2" spans="2:25" x14ac:dyDescent="0.35">
      <c r="B2" s="7" t="s">
        <v>5</v>
      </c>
    </row>
    <row r="3" spans="2:25" ht="15.5" x14ac:dyDescent="0.35">
      <c r="B3" s="7" t="s">
        <v>49</v>
      </c>
      <c r="C3" s="14"/>
    </row>
    <row r="4" spans="2:25" x14ac:dyDescent="0.35">
      <c r="B4" s="73" t="s">
        <v>2</v>
      </c>
      <c r="C4" s="73" t="s">
        <v>31</v>
      </c>
      <c r="D4" s="75" t="s">
        <v>6</v>
      </c>
      <c r="E4" s="75"/>
      <c r="F4" s="77" t="s">
        <v>7</v>
      </c>
      <c r="G4" s="83"/>
      <c r="H4" s="75" t="s">
        <v>8</v>
      </c>
      <c r="I4" s="75"/>
      <c r="J4" s="70" t="s">
        <v>9</v>
      </c>
      <c r="K4" s="71"/>
      <c r="L4" s="71"/>
      <c r="M4" s="71"/>
      <c r="N4" s="71"/>
      <c r="O4" s="72"/>
      <c r="P4" s="71" t="s">
        <v>10</v>
      </c>
      <c r="Q4" s="71"/>
      <c r="R4" s="70" t="s">
        <v>11</v>
      </c>
      <c r="S4" s="71"/>
      <c r="T4" s="71"/>
      <c r="U4" s="71"/>
      <c r="V4" s="71"/>
      <c r="W4" s="71"/>
      <c r="X4" s="71"/>
      <c r="Y4" s="72"/>
    </row>
    <row r="5" spans="2:25" x14ac:dyDescent="0.35">
      <c r="B5" s="73"/>
      <c r="C5" s="73"/>
      <c r="D5" s="76"/>
      <c r="E5" s="76"/>
      <c r="F5" s="77"/>
      <c r="G5" s="83"/>
      <c r="H5" s="76"/>
      <c r="I5" s="76"/>
      <c r="J5" s="84" t="s">
        <v>12</v>
      </c>
      <c r="K5" s="85"/>
      <c r="L5" s="85" t="s">
        <v>13</v>
      </c>
      <c r="M5" s="85"/>
      <c r="N5" s="86" t="s">
        <v>4</v>
      </c>
      <c r="O5" s="87"/>
      <c r="P5" s="85" t="s">
        <v>14</v>
      </c>
      <c r="Q5" s="85"/>
      <c r="R5" s="84" t="s">
        <v>15</v>
      </c>
      <c r="S5" s="85"/>
      <c r="T5" s="85" t="s">
        <v>16</v>
      </c>
      <c r="U5" s="85"/>
      <c r="V5" s="85" t="s">
        <v>17</v>
      </c>
      <c r="W5" s="85"/>
      <c r="X5" s="86" t="s">
        <v>4</v>
      </c>
      <c r="Y5" s="87"/>
    </row>
    <row r="6" spans="2:25" x14ac:dyDescent="0.35">
      <c r="B6" s="73"/>
      <c r="C6" s="73"/>
      <c r="D6" s="76"/>
      <c r="E6" s="76"/>
      <c r="F6" s="79"/>
      <c r="G6" s="80"/>
      <c r="H6" s="76"/>
      <c r="I6" s="76"/>
      <c r="J6" s="84"/>
      <c r="K6" s="85"/>
      <c r="L6" s="85"/>
      <c r="M6" s="85"/>
      <c r="N6" s="88"/>
      <c r="O6" s="89"/>
      <c r="P6" s="85"/>
      <c r="Q6" s="85"/>
      <c r="R6" s="84"/>
      <c r="S6" s="85"/>
      <c r="T6" s="85"/>
      <c r="U6" s="85"/>
      <c r="V6" s="85"/>
      <c r="W6" s="85"/>
      <c r="X6" s="88"/>
      <c r="Y6" s="89"/>
    </row>
    <row r="7" spans="2:25" x14ac:dyDescent="0.35">
      <c r="B7" s="74"/>
      <c r="C7" s="74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35">
      <c r="B8" s="91" t="s">
        <v>20</v>
      </c>
      <c r="C8" s="6" t="s">
        <v>32</v>
      </c>
      <c r="D8" s="2">
        <v>27907</v>
      </c>
      <c r="E8" s="2">
        <v>23331371.313308757</v>
      </c>
      <c r="F8" s="3">
        <v>222</v>
      </c>
      <c r="G8" s="4">
        <v>159702.08710648736</v>
      </c>
      <c r="H8" s="2">
        <v>286</v>
      </c>
      <c r="I8" s="2">
        <v>394059.02379145124</v>
      </c>
      <c r="J8" s="3">
        <v>1494</v>
      </c>
      <c r="K8" s="28">
        <v>1098064.7033707928</v>
      </c>
      <c r="L8" s="28">
        <v>0</v>
      </c>
      <c r="M8" s="28">
        <v>0</v>
      </c>
      <c r="N8" s="29">
        <v>1494</v>
      </c>
      <c r="O8" s="5">
        <v>1098064.7033707928</v>
      </c>
      <c r="P8" s="2">
        <v>25097</v>
      </c>
      <c r="Q8" s="2">
        <v>21005657.910891242</v>
      </c>
      <c r="R8" s="3">
        <v>7</v>
      </c>
      <c r="S8" s="28">
        <v>13360.104704152167</v>
      </c>
      <c r="T8" s="28">
        <v>140</v>
      </c>
      <c r="U8" s="28">
        <v>109704.4242527411</v>
      </c>
      <c r="V8" s="28">
        <v>661</v>
      </c>
      <c r="W8" s="28">
        <v>550823.05919189157</v>
      </c>
      <c r="X8" s="29">
        <v>808</v>
      </c>
      <c r="Y8" s="35">
        <v>673887.58814878482</v>
      </c>
    </row>
    <row r="9" spans="2:25" x14ac:dyDescent="0.35">
      <c r="B9" s="94"/>
      <c r="C9" s="6" t="s">
        <v>1</v>
      </c>
      <c r="D9" s="2">
        <v>5015</v>
      </c>
      <c r="E9" s="2">
        <v>18476406.319748115</v>
      </c>
      <c r="F9" s="3">
        <v>20</v>
      </c>
      <c r="G9" s="4">
        <v>51800.92816100776</v>
      </c>
      <c r="H9" s="2">
        <v>114</v>
      </c>
      <c r="I9" s="2">
        <v>713666.79410508927</v>
      </c>
      <c r="J9" s="3">
        <v>267</v>
      </c>
      <c r="K9" s="28">
        <v>1172270.7015345632</v>
      </c>
      <c r="L9" s="28">
        <v>0</v>
      </c>
      <c r="M9" s="28">
        <v>0</v>
      </c>
      <c r="N9" s="29">
        <v>267</v>
      </c>
      <c r="O9" s="5">
        <v>1172270.7015345632</v>
      </c>
      <c r="P9" s="2">
        <v>4457</v>
      </c>
      <c r="Q9" s="2">
        <v>15610904.551888833</v>
      </c>
      <c r="R9" s="3">
        <v>5</v>
      </c>
      <c r="S9" s="28">
        <v>57835.649084815392</v>
      </c>
      <c r="T9" s="28">
        <v>18</v>
      </c>
      <c r="U9" s="28">
        <v>85393.045210873388</v>
      </c>
      <c r="V9" s="28">
        <v>134</v>
      </c>
      <c r="W9" s="28">
        <v>784534.64976293663</v>
      </c>
      <c r="X9" s="29">
        <v>157</v>
      </c>
      <c r="Y9" s="35">
        <v>927763.3440586254</v>
      </c>
    </row>
    <row r="10" spans="2:25" x14ac:dyDescent="0.35">
      <c r="B10" s="94"/>
      <c r="C10" s="6" t="s">
        <v>33</v>
      </c>
      <c r="D10" s="2">
        <v>1653</v>
      </c>
      <c r="E10" s="2">
        <v>22699938.895660028</v>
      </c>
      <c r="F10" s="3">
        <v>6</v>
      </c>
      <c r="G10" s="4">
        <v>42556.991485811086</v>
      </c>
      <c r="H10" s="2">
        <v>108</v>
      </c>
      <c r="I10" s="2">
        <v>2286908.0741077685</v>
      </c>
      <c r="J10" s="3">
        <v>222</v>
      </c>
      <c r="K10" s="28">
        <v>3158705.4860845618</v>
      </c>
      <c r="L10" s="28">
        <v>0</v>
      </c>
      <c r="M10" s="28">
        <v>0</v>
      </c>
      <c r="N10" s="29">
        <v>222</v>
      </c>
      <c r="O10" s="5">
        <v>3158705.4860845618</v>
      </c>
      <c r="P10" s="2">
        <v>1184</v>
      </c>
      <c r="Q10" s="2">
        <v>13494345.372136474</v>
      </c>
      <c r="R10" s="3">
        <v>4</v>
      </c>
      <c r="S10" s="28">
        <v>159135.24193300834</v>
      </c>
      <c r="T10" s="28">
        <v>12</v>
      </c>
      <c r="U10" s="28">
        <v>254121.05161814243</v>
      </c>
      <c r="V10" s="28">
        <v>117</v>
      </c>
      <c r="W10" s="28">
        <v>3304166.6782942601</v>
      </c>
      <c r="X10" s="29">
        <v>133</v>
      </c>
      <c r="Y10" s="35">
        <v>3717422.9718454108</v>
      </c>
    </row>
    <row r="11" spans="2:25" x14ac:dyDescent="0.35">
      <c r="B11" s="94"/>
      <c r="C11" s="6" t="s">
        <v>34</v>
      </c>
      <c r="D11" s="2">
        <v>190</v>
      </c>
      <c r="E11" s="2">
        <v>6690192.0388775561</v>
      </c>
      <c r="F11" s="3">
        <v>0</v>
      </c>
      <c r="G11" s="4">
        <v>0</v>
      </c>
      <c r="H11" s="2">
        <v>19</v>
      </c>
      <c r="I11" s="2">
        <v>1010554.1338884812</v>
      </c>
      <c r="J11" s="3">
        <v>26</v>
      </c>
      <c r="K11" s="28">
        <v>885115.6573450577</v>
      </c>
      <c r="L11" s="28">
        <v>0</v>
      </c>
      <c r="M11" s="28">
        <v>0</v>
      </c>
      <c r="N11" s="29">
        <v>26</v>
      </c>
      <c r="O11" s="5">
        <v>885115.6573450577</v>
      </c>
      <c r="P11" s="2">
        <v>129</v>
      </c>
      <c r="Q11" s="2">
        <v>3803014.111584432</v>
      </c>
      <c r="R11" s="3">
        <v>1</v>
      </c>
      <c r="S11" s="28">
        <v>12208.972967240885</v>
      </c>
      <c r="T11" s="28">
        <v>5</v>
      </c>
      <c r="U11" s="28">
        <v>326991.17884261726</v>
      </c>
      <c r="V11" s="28">
        <v>10</v>
      </c>
      <c r="W11" s="28">
        <v>652307.98424972722</v>
      </c>
      <c r="X11" s="29">
        <v>16</v>
      </c>
      <c r="Y11" s="35">
        <v>991508.13605958538</v>
      </c>
    </row>
    <row r="12" spans="2:25" x14ac:dyDescent="0.35">
      <c r="B12" s="91" t="s">
        <v>21</v>
      </c>
      <c r="C12" s="16" t="s">
        <v>32</v>
      </c>
      <c r="D12" s="95">
        <v>130</v>
      </c>
      <c r="E12" s="95">
        <v>232784.38883974298</v>
      </c>
      <c r="F12" s="97">
        <v>0</v>
      </c>
      <c r="G12" s="98">
        <v>0</v>
      </c>
      <c r="H12" s="95">
        <v>8</v>
      </c>
      <c r="I12" s="95">
        <v>16255.375436383578</v>
      </c>
      <c r="J12" s="97">
        <v>6</v>
      </c>
      <c r="K12" s="95">
        <v>11336.90346958082</v>
      </c>
      <c r="L12" s="95">
        <v>0</v>
      </c>
      <c r="M12" s="95">
        <v>0</v>
      </c>
      <c r="N12" s="99">
        <v>6</v>
      </c>
      <c r="O12" s="100">
        <v>11336.90346958082</v>
      </c>
      <c r="P12" s="95">
        <v>93</v>
      </c>
      <c r="Q12" s="95">
        <v>150670.32494007141</v>
      </c>
      <c r="R12" s="97">
        <v>6</v>
      </c>
      <c r="S12" s="95">
        <v>19011.115048989377</v>
      </c>
      <c r="T12" s="95">
        <v>1</v>
      </c>
      <c r="U12" s="95">
        <v>3488.2779906402525</v>
      </c>
      <c r="V12" s="95">
        <v>16</v>
      </c>
      <c r="W12" s="95">
        <v>32022.39195407752</v>
      </c>
      <c r="X12" s="99">
        <v>23</v>
      </c>
      <c r="Y12" s="36">
        <v>54521.784993707151</v>
      </c>
    </row>
    <row r="13" spans="2:25" x14ac:dyDescent="0.35">
      <c r="B13" s="92"/>
      <c r="C13" s="33" t="s">
        <v>1</v>
      </c>
      <c r="D13" s="28">
        <v>124</v>
      </c>
      <c r="E13" s="28">
        <v>463627.76027437404</v>
      </c>
      <c r="F13" s="3">
        <v>1</v>
      </c>
      <c r="G13" s="4">
        <v>348.82779906402527</v>
      </c>
      <c r="H13" s="28">
        <v>19</v>
      </c>
      <c r="I13" s="28">
        <v>68021.420817484919</v>
      </c>
      <c r="J13" s="3">
        <v>8</v>
      </c>
      <c r="K13" s="28">
        <v>28673.645083062878</v>
      </c>
      <c r="L13" s="28">
        <v>0</v>
      </c>
      <c r="M13" s="28">
        <v>0</v>
      </c>
      <c r="N13" s="29">
        <v>8</v>
      </c>
      <c r="O13" s="5">
        <v>28673.645083062878</v>
      </c>
      <c r="P13" s="28">
        <v>69</v>
      </c>
      <c r="Q13" s="28">
        <v>253563.65967801801</v>
      </c>
      <c r="R13" s="3">
        <v>9</v>
      </c>
      <c r="S13" s="28">
        <v>44301.130481131207</v>
      </c>
      <c r="T13" s="28">
        <v>5</v>
      </c>
      <c r="U13" s="28">
        <v>23022.634738225668</v>
      </c>
      <c r="V13" s="28">
        <v>13</v>
      </c>
      <c r="W13" s="28">
        <v>45696.441677387309</v>
      </c>
      <c r="X13" s="29">
        <v>27</v>
      </c>
      <c r="Y13" s="35">
        <v>113020.20689674419</v>
      </c>
    </row>
    <row r="14" spans="2:25" x14ac:dyDescent="0.35">
      <c r="B14" s="92"/>
      <c r="C14" s="33" t="s">
        <v>33</v>
      </c>
      <c r="D14" s="28">
        <v>91</v>
      </c>
      <c r="E14" s="28">
        <v>1335173.2836974629</v>
      </c>
      <c r="F14" s="3">
        <v>0</v>
      </c>
      <c r="G14" s="4">
        <v>0</v>
      </c>
      <c r="H14" s="28">
        <v>16</v>
      </c>
      <c r="I14" s="28">
        <v>154565.5977652696</v>
      </c>
      <c r="J14" s="3">
        <v>6</v>
      </c>
      <c r="K14" s="28">
        <v>34708.366006870514</v>
      </c>
      <c r="L14" s="28">
        <v>0</v>
      </c>
      <c r="M14" s="28">
        <v>0</v>
      </c>
      <c r="N14" s="29">
        <v>6</v>
      </c>
      <c r="O14" s="5">
        <v>34708.366006870514</v>
      </c>
      <c r="P14" s="28">
        <v>47</v>
      </c>
      <c r="Q14" s="28">
        <v>848593.38678305421</v>
      </c>
      <c r="R14" s="3">
        <v>7</v>
      </c>
      <c r="S14" s="28">
        <v>103950.68412107952</v>
      </c>
      <c r="T14" s="28">
        <v>1</v>
      </c>
      <c r="U14" s="28">
        <v>17441.389953201262</v>
      </c>
      <c r="V14" s="28">
        <v>14</v>
      </c>
      <c r="W14" s="28">
        <v>175913.85906798794</v>
      </c>
      <c r="X14" s="29">
        <v>22</v>
      </c>
      <c r="Y14" s="35">
        <v>297305.93314226874</v>
      </c>
    </row>
    <row r="15" spans="2:25" x14ac:dyDescent="0.35">
      <c r="B15" s="93"/>
      <c r="C15" s="17" t="s">
        <v>34</v>
      </c>
      <c r="D15" s="96">
        <v>2</v>
      </c>
      <c r="E15" s="96">
        <v>13953.11196256101</v>
      </c>
      <c r="F15" s="101">
        <v>0</v>
      </c>
      <c r="G15" s="102">
        <v>0</v>
      </c>
      <c r="H15" s="96">
        <v>0</v>
      </c>
      <c r="I15" s="96">
        <v>0</v>
      </c>
      <c r="J15" s="101">
        <v>1</v>
      </c>
      <c r="K15" s="96">
        <v>6976.555981280505</v>
      </c>
      <c r="L15" s="96">
        <v>0</v>
      </c>
      <c r="M15" s="96">
        <v>0</v>
      </c>
      <c r="N15" s="103">
        <v>1</v>
      </c>
      <c r="O15" s="104">
        <v>6976.555981280505</v>
      </c>
      <c r="P15" s="96">
        <v>1</v>
      </c>
      <c r="Q15" s="96">
        <v>6976.555981280505</v>
      </c>
      <c r="R15" s="101">
        <v>0</v>
      </c>
      <c r="S15" s="96">
        <v>0</v>
      </c>
      <c r="T15" s="96">
        <v>0</v>
      </c>
      <c r="U15" s="96">
        <v>0</v>
      </c>
      <c r="V15" s="96">
        <v>0</v>
      </c>
      <c r="W15" s="96">
        <v>0</v>
      </c>
      <c r="X15" s="103">
        <v>0</v>
      </c>
      <c r="Y15" s="37">
        <v>0</v>
      </c>
    </row>
    <row r="16" spans="2:25" x14ac:dyDescent="0.35">
      <c r="B16" s="94" t="s">
        <v>22</v>
      </c>
      <c r="C16" s="6" t="s">
        <v>32</v>
      </c>
      <c r="D16" s="2">
        <v>199613</v>
      </c>
      <c r="E16" s="2">
        <v>65286690.509337418</v>
      </c>
      <c r="F16" s="3">
        <v>0</v>
      </c>
      <c r="G16" s="4">
        <v>0</v>
      </c>
      <c r="H16" s="2">
        <v>35663</v>
      </c>
      <c r="I16" s="2">
        <v>20710754.085227005</v>
      </c>
      <c r="J16" s="3">
        <v>24741</v>
      </c>
      <c r="K16" s="28">
        <v>5210353.8019090649</v>
      </c>
      <c r="L16" s="28">
        <v>2559</v>
      </c>
      <c r="M16" s="28">
        <v>2110602.2238818672</v>
      </c>
      <c r="N16" s="29">
        <v>27300</v>
      </c>
      <c r="O16" s="5">
        <v>7320956.0257909317</v>
      </c>
      <c r="P16" s="2">
        <v>105095</v>
      </c>
      <c r="Q16" s="2">
        <v>21619167.632826649</v>
      </c>
      <c r="R16" s="3">
        <v>0</v>
      </c>
      <c r="S16" s="28">
        <v>0</v>
      </c>
      <c r="T16" s="28">
        <v>25685</v>
      </c>
      <c r="U16" s="28">
        <v>11265655.550827</v>
      </c>
      <c r="V16" s="28">
        <v>5870</v>
      </c>
      <c r="W16" s="28">
        <v>4370157.2146658367</v>
      </c>
      <c r="X16" s="29">
        <v>31555</v>
      </c>
      <c r="Y16" s="35">
        <v>15635812.765492838</v>
      </c>
    </row>
    <row r="17" spans="2:25" x14ac:dyDescent="0.35">
      <c r="B17" s="94"/>
      <c r="C17" s="6" t="s">
        <v>1</v>
      </c>
      <c r="D17" s="2">
        <v>4471</v>
      </c>
      <c r="E17" s="2">
        <v>19376047.370012809</v>
      </c>
      <c r="F17" s="3">
        <v>0</v>
      </c>
      <c r="G17" s="4">
        <v>0</v>
      </c>
      <c r="H17" s="2">
        <v>1456</v>
      </c>
      <c r="I17" s="2">
        <v>8065532.8172658598</v>
      </c>
      <c r="J17" s="3">
        <v>385</v>
      </c>
      <c r="K17" s="28">
        <v>1120520.004541738</v>
      </c>
      <c r="L17" s="28">
        <v>124</v>
      </c>
      <c r="M17" s="28">
        <v>380328.34463070304</v>
      </c>
      <c r="N17" s="29">
        <v>509</v>
      </c>
      <c r="O17" s="5">
        <v>1500848.3491724411</v>
      </c>
      <c r="P17" s="2">
        <v>1600</v>
      </c>
      <c r="Q17" s="2">
        <v>5316433.8118785638</v>
      </c>
      <c r="R17" s="3">
        <v>0</v>
      </c>
      <c r="S17" s="28">
        <v>0</v>
      </c>
      <c r="T17" s="28">
        <v>515</v>
      </c>
      <c r="U17" s="28">
        <v>2472975.1287523406</v>
      </c>
      <c r="V17" s="28">
        <v>391</v>
      </c>
      <c r="W17" s="28">
        <v>2020257.2629436043</v>
      </c>
      <c r="X17" s="29">
        <v>906</v>
      </c>
      <c r="Y17" s="35">
        <v>4493232.3916959446</v>
      </c>
    </row>
    <row r="18" spans="2:25" x14ac:dyDescent="0.35">
      <c r="B18" s="94"/>
      <c r="C18" s="6" t="s">
        <v>33</v>
      </c>
      <c r="D18" s="2">
        <v>1465</v>
      </c>
      <c r="E18" s="2">
        <v>26519286.675929215</v>
      </c>
      <c r="F18" s="3">
        <v>0</v>
      </c>
      <c r="G18" s="4">
        <v>0</v>
      </c>
      <c r="H18" s="2">
        <v>288</v>
      </c>
      <c r="I18" s="2">
        <v>5442150.8196057975</v>
      </c>
      <c r="J18" s="3">
        <v>198</v>
      </c>
      <c r="K18" s="28">
        <v>4684178.7659798022</v>
      </c>
      <c r="L18" s="28">
        <v>45</v>
      </c>
      <c r="M18" s="28">
        <v>446532.7214428634</v>
      </c>
      <c r="N18" s="29">
        <v>243</v>
      </c>
      <c r="O18" s="5">
        <v>5130711.4874226656</v>
      </c>
      <c r="P18" s="2">
        <v>697</v>
      </c>
      <c r="Q18" s="2">
        <v>12004338.062938303</v>
      </c>
      <c r="R18" s="3">
        <v>0</v>
      </c>
      <c r="S18" s="28">
        <v>0</v>
      </c>
      <c r="T18" s="28">
        <v>106</v>
      </c>
      <c r="U18" s="28">
        <v>2551972.8532090764</v>
      </c>
      <c r="V18" s="28">
        <v>131</v>
      </c>
      <c r="W18" s="28">
        <v>1390113.4527533676</v>
      </c>
      <c r="X18" s="29">
        <v>237</v>
      </c>
      <c r="Y18" s="35">
        <v>3942086.3059624443</v>
      </c>
    </row>
    <row r="19" spans="2:25" x14ac:dyDescent="0.35">
      <c r="B19" s="94"/>
      <c r="C19" s="6" t="s">
        <v>34</v>
      </c>
      <c r="D19" s="2">
        <v>207</v>
      </c>
      <c r="E19" s="2">
        <v>9688082.5879115835</v>
      </c>
      <c r="F19" s="3">
        <v>0</v>
      </c>
      <c r="G19" s="4">
        <v>0</v>
      </c>
      <c r="H19" s="2">
        <v>9</v>
      </c>
      <c r="I19" s="2">
        <v>212959.37132858741</v>
      </c>
      <c r="J19" s="3">
        <v>67</v>
      </c>
      <c r="K19" s="28">
        <v>4922689.2522666836</v>
      </c>
      <c r="L19" s="28">
        <v>5</v>
      </c>
      <c r="M19" s="28">
        <v>52324.16985960379</v>
      </c>
      <c r="N19" s="29">
        <v>72</v>
      </c>
      <c r="O19" s="5">
        <v>4975013.4221262876</v>
      </c>
      <c r="P19" s="2">
        <v>90</v>
      </c>
      <c r="Q19" s="2">
        <v>3827726.7703708461</v>
      </c>
      <c r="R19" s="3">
        <v>0</v>
      </c>
      <c r="S19" s="28">
        <v>0</v>
      </c>
      <c r="T19" s="28">
        <v>12</v>
      </c>
      <c r="U19" s="28">
        <v>400262.4580360158</v>
      </c>
      <c r="V19" s="28">
        <v>24</v>
      </c>
      <c r="W19" s="28">
        <v>272120.56604984612</v>
      </c>
      <c r="X19" s="29">
        <v>36</v>
      </c>
      <c r="Y19" s="35">
        <v>672383.02408586186</v>
      </c>
    </row>
    <row r="20" spans="2:25" x14ac:dyDescent="0.35">
      <c r="B20" s="91" t="s">
        <v>23</v>
      </c>
      <c r="C20" s="16" t="s">
        <v>32</v>
      </c>
      <c r="D20" s="95">
        <v>7769</v>
      </c>
      <c r="E20" s="95">
        <v>7099691.010882033</v>
      </c>
      <c r="F20" s="97">
        <v>1040</v>
      </c>
      <c r="G20" s="98">
        <v>1437385.5161116584</v>
      </c>
      <c r="H20" s="95">
        <v>66</v>
      </c>
      <c r="I20" s="95">
        <v>37632.329918541735</v>
      </c>
      <c r="J20" s="97">
        <v>94</v>
      </c>
      <c r="K20" s="95">
        <v>64920.627722600977</v>
      </c>
      <c r="L20" s="95">
        <v>13</v>
      </c>
      <c r="M20" s="95">
        <v>8344.7955241207455</v>
      </c>
      <c r="N20" s="99">
        <v>107</v>
      </c>
      <c r="O20" s="100">
        <v>73265.423246721723</v>
      </c>
      <c r="P20" s="95">
        <v>2509</v>
      </c>
      <c r="Q20" s="95">
        <v>2554154.9935048264</v>
      </c>
      <c r="R20" s="97">
        <v>498</v>
      </c>
      <c r="S20" s="95">
        <v>297433.55712962162</v>
      </c>
      <c r="T20" s="95">
        <v>97</v>
      </c>
      <c r="U20" s="95">
        <v>130864.8509249518</v>
      </c>
      <c r="V20" s="95">
        <v>3452</v>
      </c>
      <c r="W20" s="95">
        <v>2568954.3400457106</v>
      </c>
      <c r="X20" s="99">
        <v>4047</v>
      </c>
      <c r="Y20" s="36">
        <v>2997252.748100284</v>
      </c>
    </row>
    <row r="21" spans="2:25" x14ac:dyDescent="0.35">
      <c r="B21" s="92"/>
      <c r="C21" s="33" t="s">
        <v>1</v>
      </c>
      <c r="D21" s="28">
        <v>1623</v>
      </c>
      <c r="E21" s="28">
        <v>11389032.405823473</v>
      </c>
      <c r="F21" s="3">
        <v>260</v>
      </c>
      <c r="G21" s="4">
        <v>2574773.2379312562</v>
      </c>
      <c r="H21" s="28">
        <v>8</v>
      </c>
      <c r="I21" s="28">
        <v>29227.05731659332</v>
      </c>
      <c r="J21" s="3">
        <v>19</v>
      </c>
      <c r="K21" s="28">
        <v>82910.103866965452</v>
      </c>
      <c r="L21" s="28">
        <v>1</v>
      </c>
      <c r="M21" s="28">
        <v>4778.9408471771458</v>
      </c>
      <c r="N21" s="29">
        <v>20</v>
      </c>
      <c r="O21" s="5">
        <v>87689.044714142598</v>
      </c>
      <c r="P21" s="28">
        <v>1046</v>
      </c>
      <c r="Q21" s="28">
        <v>6171876.4614140643</v>
      </c>
      <c r="R21" s="3">
        <v>24</v>
      </c>
      <c r="S21" s="28">
        <v>212626.2259552998</v>
      </c>
      <c r="T21" s="28">
        <v>18</v>
      </c>
      <c r="U21" s="28">
        <v>168104.69752443887</v>
      </c>
      <c r="V21" s="28">
        <v>247</v>
      </c>
      <c r="W21" s="28">
        <v>2144735.6809676765</v>
      </c>
      <c r="X21" s="29">
        <v>289</v>
      </c>
      <c r="Y21" s="35">
        <v>2525466.6044474151</v>
      </c>
    </row>
    <row r="22" spans="2:25" x14ac:dyDescent="0.35">
      <c r="B22" s="92"/>
      <c r="C22" s="33" t="s">
        <v>33</v>
      </c>
      <c r="D22" s="28">
        <v>795</v>
      </c>
      <c r="E22" s="28">
        <v>13322330.490305379</v>
      </c>
      <c r="F22" s="3">
        <v>100</v>
      </c>
      <c r="G22" s="4">
        <v>2235079.2397228354</v>
      </c>
      <c r="H22" s="28">
        <v>2</v>
      </c>
      <c r="I22" s="28">
        <v>17506.290830293881</v>
      </c>
      <c r="J22" s="3">
        <v>7</v>
      </c>
      <c r="K22" s="28">
        <v>55466.368325877724</v>
      </c>
      <c r="L22" s="28">
        <v>1</v>
      </c>
      <c r="M22" s="28">
        <v>15697.250957881137</v>
      </c>
      <c r="N22" s="29">
        <v>8</v>
      </c>
      <c r="O22" s="5">
        <v>71163.619283758861</v>
      </c>
      <c r="P22" s="28">
        <v>599</v>
      </c>
      <c r="Q22" s="28">
        <v>8769387.5117554981</v>
      </c>
      <c r="R22" s="3">
        <v>0</v>
      </c>
      <c r="S22" s="28">
        <v>0</v>
      </c>
      <c r="T22" s="28">
        <v>55</v>
      </c>
      <c r="U22" s="28">
        <v>1537738.929600969</v>
      </c>
      <c r="V22" s="28">
        <v>31</v>
      </c>
      <c r="W22" s="28">
        <v>691454.899112024</v>
      </c>
      <c r="X22" s="29">
        <v>86</v>
      </c>
      <c r="Y22" s="35">
        <v>2229193.8287129928</v>
      </c>
    </row>
    <row r="23" spans="2:25" x14ac:dyDescent="0.35">
      <c r="B23" s="93"/>
      <c r="C23" s="17" t="s">
        <v>34</v>
      </c>
      <c r="D23" s="96">
        <v>98</v>
      </c>
      <c r="E23" s="96">
        <v>3417085.7225479498</v>
      </c>
      <c r="F23" s="101">
        <v>16</v>
      </c>
      <c r="G23" s="102">
        <v>504056.16964751651</v>
      </c>
      <c r="H23" s="96">
        <v>2</v>
      </c>
      <c r="I23" s="96">
        <v>17759.11647499742</v>
      </c>
      <c r="J23" s="101">
        <v>0</v>
      </c>
      <c r="K23" s="96">
        <v>0</v>
      </c>
      <c r="L23" s="96">
        <v>1</v>
      </c>
      <c r="M23" s="96">
        <v>34882.779906402524</v>
      </c>
      <c r="N23" s="103">
        <v>1</v>
      </c>
      <c r="O23" s="104">
        <v>34882.779906402524</v>
      </c>
      <c r="P23" s="96">
        <v>68</v>
      </c>
      <c r="Q23" s="96">
        <v>2263892.1201195503</v>
      </c>
      <c r="R23" s="101">
        <v>0</v>
      </c>
      <c r="S23" s="96">
        <v>0</v>
      </c>
      <c r="T23" s="96">
        <v>9</v>
      </c>
      <c r="U23" s="96">
        <v>568589.31247436116</v>
      </c>
      <c r="V23" s="96">
        <v>2</v>
      </c>
      <c r="W23" s="96">
        <v>27906.22392512202</v>
      </c>
      <c r="X23" s="103">
        <v>11</v>
      </c>
      <c r="Y23" s="37">
        <v>596495.53639948322</v>
      </c>
    </row>
    <row r="24" spans="2:25" x14ac:dyDescent="0.35">
      <c r="B24" s="94" t="s">
        <v>24</v>
      </c>
      <c r="C24" s="6" t="s">
        <v>32</v>
      </c>
      <c r="D24" s="2">
        <v>24133</v>
      </c>
      <c r="E24" s="2">
        <v>17970267.162816077</v>
      </c>
      <c r="F24" s="3">
        <v>0</v>
      </c>
      <c r="G24" s="4">
        <v>0</v>
      </c>
      <c r="H24" s="2">
        <v>1409</v>
      </c>
      <c r="I24" s="2">
        <v>266650.787862467</v>
      </c>
      <c r="J24" s="3">
        <v>5587</v>
      </c>
      <c r="K24" s="28">
        <v>3310609.1397069287</v>
      </c>
      <c r="L24" s="28">
        <v>0</v>
      </c>
      <c r="M24" s="28">
        <v>0</v>
      </c>
      <c r="N24" s="29">
        <v>5587</v>
      </c>
      <c r="O24" s="5">
        <v>3310609.1397069287</v>
      </c>
      <c r="P24" s="2">
        <v>15730</v>
      </c>
      <c r="Q24" s="2">
        <v>14274770.920040298</v>
      </c>
      <c r="R24" s="3">
        <v>0</v>
      </c>
      <c r="S24" s="28">
        <v>0</v>
      </c>
      <c r="T24" s="28">
        <v>345</v>
      </c>
      <c r="U24" s="28">
        <v>3488.2899903165403</v>
      </c>
      <c r="V24" s="28">
        <v>1062</v>
      </c>
      <c r="W24" s="28">
        <v>114748.02521606395</v>
      </c>
      <c r="X24" s="29">
        <v>1407</v>
      </c>
      <c r="Y24" s="35">
        <v>118236.31520638049</v>
      </c>
    </row>
    <row r="25" spans="2:25" x14ac:dyDescent="0.35">
      <c r="B25" s="94"/>
      <c r="C25" s="6" t="s">
        <v>1</v>
      </c>
      <c r="D25" s="2">
        <v>4410</v>
      </c>
      <c r="E25" s="2">
        <v>21727027.499525595</v>
      </c>
      <c r="F25" s="3">
        <v>0</v>
      </c>
      <c r="G25" s="4">
        <v>0</v>
      </c>
      <c r="H25" s="2">
        <v>103</v>
      </c>
      <c r="I25" s="2">
        <v>417791.05720636377</v>
      </c>
      <c r="J25" s="3">
        <v>999</v>
      </c>
      <c r="K25" s="28">
        <v>4454092.4616219653</v>
      </c>
      <c r="L25" s="28">
        <v>0</v>
      </c>
      <c r="M25" s="28">
        <v>0</v>
      </c>
      <c r="N25" s="29">
        <v>999</v>
      </c>
      <c r="O25" s="5">
        <v>4454092.4616219653</v>
      </c>
      <c r="P25" s="2">
        <v>3049</v>
      </c>
      <c r="Q25" s="2">
        <v>16240102.274566548</v>
      </c>
      <c r="R25" s="3">
        <v>0</v>
      </c>
      <c r="S25" s="28">
        <v>0</v>
      </c>
      <c r="T25" s="28">
        <v>122</v>
      </c>
      <c r="U25" s="28">
        <v>32999.113942507596</v>
      </c>
      <c r="V25" s="28">
        <v>137</v>
      </c>
      <c r="W25" s="28">
        <v>582042.59218821069</v>
      </c>
      <c r="X25" s="29">
        <v>259</v>
      </c>
      <c r="Y25" s="35">
        <v>615041.70613071835</v>
      </c>
    </row>
    <row r="26" spans="2:25" x14ac:dyDescent="0.35">
      <c r="B26" s="94"/>
      <c r="C26" s="6" t="s">
        <v>33</v>
      </c>
      <c r="D26" s="2">
        <v>1751</v>
      </c>
      <c r="E26" s="2">
        <v>32912364.955922119</v>
      </c>
      <c r="F26" s="3">
        <v>0</v>
      </c>
      <c r="G26" s="4">
        <v>0</v>
      </c>
      <c r="H26" s="2">
        <v>68</v>
      </c>
      <c r="I26" s="2">
        <v>2206376.8867049166</v>
      </c>
      <c r="J26" s="3">
        <v>248</v>
      </c>
      <c r="K26" s="28">
        <v>3622551.6319210925</v>
      </c>
      <c r="L26" s="28">
        <v>0</v>
      </c>
      <c r="M26" s="28">
        <v>0</v>
      </c>
      <c r="N26" s="29">
        <v>248</v>
      </c>
      <c r="O26" s="5">
        <v>3622551.6319210925</v>
      </c>
      <c r="P26" s="2">
        <v>1334</v>
      </c>
      <c r="Q26" s="2">
        <v>24874857.985331096</v>
      </c>
      <c r="R26" s="3">
        <v>0</v>
      </c>
      <c r="S26" s="28">
        <v>0</v>
      </c>
      <c r="T26" s="28">
        <v>18</v>
      </c>
      <c r="U26" s="28">
        <v>213482.61337601126</v>
      </c>
      <c r="V26" s="28">
        <v>83</v>
      </c>
      <c r="W26" s="28">
        <v>1995095.8385890056</v>
      </c>
      <c r="X26" s="29">
        <v>101</v>
      </c>
      <c r="Y26" s="35">
        <v>2208578.4519650168</v>
      </c>
    </row>
    <row r="27" spans="2:25" x14ac:dyDescent="0.35">
      <c r="B27" s="94"/>
      <c r="C27" s="6" t="s">
        <v>34</v>
      </c>
      <c r="D27" s="2">
        <v>205</v>
      </c>
      <c r="E27" s="2">
        <v>10712999.635021474</v>
      </c>
      <c r="F27" s="3">
        <v>0</v>
      </c>
      <c r="G27" s="4">
        <v>0</v>
      </c>
      <c r="H27" s="2">
        <v>10</v>
      </c>
      <c r="I27" s="2">
        <v>601623.30504572438</v>
      </c>
      <c r="J27" s="3">
        <v>15</v>
      </c>
      <c r="K27" s="28">
        <v>865329.15422514186</v>
      </c>
      <c r="L27" s="28">
        <v>0</v>
      </c>
      <c r="M27" s="28">
        <v>0</v>
      </c>
      <c r="N27" s="29">
        <v>15</v>
      </c>
      <c r="O27" s="5">
        <v>865329.15422514186</v>
      </c>
      <c r="P27" s="2">
        <v>161</v>
      </c>
      <c r="Q27" s="2">
        <v>7770875.3431767887</v>
      </c>
      <c r="R27" s="3">
        <v>0</v>
      </c>
      <c r="S27" s="28">
        <v>0</v>
      </c>
      <c r="T27" s="28">
        <v>8</v>
      </c>
      <c r="U27" s="28">
        <v>864534.81720028026</v>
      </c>
      <c r="V27" s="28">
        <v>11</v>
      </c>
      <c r="W27" s="28">
        <v>610637.01537353883</v>
      </c>
      <c r="X27" s="29">
        <v>19</v>
      </c>
      <c r="Y27" s="35">
        <v>1475171.832573819</v>
      </c>
    </row>
    <row r="28" spans="2:25" x14ac:dyDescent="0.35">
      <c r="B28" s="91" t="s">
        <v>25</v>
      </c>
      <c r="C28" s="16" t="s">
        <v>32</v>
      </c>
      <c r="D28" s="95">
        <v>258</v>
      </c>
      <c r="E28" s="95">
        <v>244224.63254479648</v>
      </c>
      <c r="F28" s="97">
        <v>8</v>
      </c>
      <c r="G28" s="98">
        <v>11845.006041697481</v>
      </c>
      <c r="H28" s="95">
        <v>64</v>
      </c>
      <c r="I28" s="95">
        <v>58966.479043821149</v>
      </c>
      <c r="J28" s="97">
        <v>61</v>
      </c>
      <c r="K28" s="95">
        <v>50140.961313601772</v>
      </c>
      <c r="L28" s="95">
        <v>0</v>
      </c>
      <c r="M28" s="95">
        <v>0</v>
      </c>
      <c r="N28" s="99">
        <v>61</v>
      </c>
      <c r="O28" s="100">
        <v>50140.961313601772</v>
      </c>
      <c r="P28" s="95">
        <v>115</v>
      </c>
      <c r="Q28" s="95">
        <v>114392.77452050131</v>
      </c>
      <c r="R28" s="97">
        <v>0</v>
      </c>
      <c r="S28" s="95">
        <v>0</v>
      </c>
      <c r="T28" s="95">
        <v>0</v>
      </c>
      <c r="U28" s="95">
        <v>0</v>
      </c>
      <c r="V28" s="95">
        <v>10</v>
      </c>
      <c r="W28" s="95">
        <v>8879.4116251747637</v>
      </c>
      <c r="X28" s="99">
        <v>10</v>
      </c>
      <c r="Y28" s="36">
        <v>8879.4116251747637</v>
      </c>
    </row>
    <row r="29" spans="2:25" x14ac:dyDescent="0.35">
      <c r="B29" s="92"/>
      <c r="C29" s="33" t="s">
        <v>1</v>
      </c>
      <c r="D29" s="28">
        <v>138</v>
      </c>
      <c r="E29" s="28">
        <v>634706.69163343508</v>
      </c>
      <c r="F29" s="3">
        <v>2</v>
      </c>
      <c r="G29" s="4">
        <v>10046.240613043929</v>
      </c>
      <c r="H29" s="28">
        <v>27</v>
      </c>
      <c r="I29" s="28">
        <v>199874.84058569584</v>
      </c>
      <c r="J29" s="3">
        <v>21</v>
      </c>
      <c r="K29" s="28">
        <v>103116.39267405809</v>
      </c>
      <c r="L29" s="28">
        <v>0</v>
      </c>
      <c r="M29" s="28">
        <v>0</v>
      </c>
      <c r="N29" s="29">
        <v>21</v>
      </c>
      <c r="O29" s="5">
        <v>103116.39267405809</v>
      </c>
      <c r="P29" s="28">
        <v>85</v>
      </c>
      <c r="Q29" s="28">
        <v>304506.89004668716</v>
      </c>
      <c r="R29" s="3">
        <v>0</v>
      </c>
      <c r="S29" s="28">
        <v>0</v>
      </c>
      <c r="T29" s="28">
        <v>0</v>
      </c>
      <c r="U29" s="28">
        <v>0</v>
      </c>
      <c r="V29" s="28">
        <v>3</v>
      </c>
      <c r="W29" s="28">
        <v>17162.327713950042</v>
      </c>
      <c r="X29" s="29">
        <v>3</v>
      </c>
      <c r="Y29" s="35">
        <v>17162.327713950042</v>
      </c>
    </row>
    <row r="30" spans="2:25" x14ac:dyDescent="0.35">
      <c r="B30" s="92"/>
      <c r="C30" s="33" t="s">
        <v>33</v>
      </c>
      <c r="D30" s="28">
        <v>138</v>
      </c>
      <c r="E30" s="28">
        <v>1755171.2459849922</v>
      </c>
      <c r="F30" s="3">
        <v>6</v>
      </c>
      <c r="G30" s="4">
        <v>82962.286970863119</v>
      </c>
      <c r="H30" s="28">
        <v>17</v>
      </c>
      <c r="I30" s="28">
        <v>172774.4088764117</v>
      </c>
      <c r="J30" s="3">
        <v>36</v>
      </c>
      <c r="K30" s="28">
        <v>593844.44512659661</v>
      </c>
      <c r="L30" s="28">
        <v>0</v>
      </c>
      <c r="M30" s="28">
        <v>0</v>
      </c>
      <c r="N30" s="29">
        <v>36</v>
      </c>
      <c r="O30" s="5">
        <v>593844.44512659661</v>
      </c>
      <c r="P30" s="28">
        <v>78</v>
      </c>
      <c r="Q30" s="28">
        <v>900357.68802516034</v>
      </c>
      <c r="R30" s="3">
        <v>0</v>
      </c>
      <c r="S30" s="28">
        <v>0</v>
      </c>
      <c r="T30" s="28">
        <v>0</v>
      </c>
      <c r="U30" s="28">
        <v>0</v>
      </c>
      <c r="V30" s="28">
        <v>1</v>
      </c>
      <c r="W30" s="28">
        <v>5232.416985960379</v>
      </c>
      <c r="X30" s="29">
        <v>1</v>
      </c>
      <c r="Y30" s="35">
        <v>5232.416985960379</v>
      </c>
    </row>
    <row r="31" spans="2:25" x14ac:dyDescent="0.35">
      <c r="B31" s="93"/>
      <c r="C31" s="17" t="s">
        <v>34</v>
      </c>
      <c r="D31" s="96">
        <v>26</v>
      </c>
      <c r="E31" s="96">
        <v>638488.33380308817</v>
      </c>
      <c r="F31" s="101">
        <v>1</v>
      </c>
      <c r="G31" s="102">
        <v>87206.949766006321</v>
      </c>
      <c r="H31" s="96">
        <v>9</v>
      </c>
      <c r="I31" s="96">
        <v>166321.09459372723</v>
      </c>
      <c r="J31" s="101">
        <v>6</v>
      </c>
      <c r="K31" s="96">
        <v>179646.316517973</v>
      </c>
      <c r="L31" s="96">
        <v>0</v>
      </c>
      <c r="M31" s="96">
        <v>0</v>
      </c>
      <c r="N31" s="103">
        <v>6</v>
      </c>
      <c r="O31" s="104">
        <v>179646.316517973</v>
      </c>
      <c r="P31" s="96">
        <v>10</v>
      </c>
      <c r="Q31" s="96">
        <v>205313.97292538156</v>
      </c>
      <c r="R31" s="101">
        <v>0</v>
      </c>
      <c r="S31" s="96">
        <v>0</v>
      </c>
      <c r="T31" s="96">
        <v>0</v>
      </c>
      <c r="U31" s="96">
        <v>0</v>
      </c>
      <c r="V31" s="96">
        <v>0</v>
      </c>
      <c r="W31" s="96">
        <v>0</v>
      </c>
      <c r="X31" s="103">
        <v>0</v>
      </c>
      <c r="Y31" s="37">
        <v>0</v>
      </c>
    </row>
    <row r="32" spans="2:25" x14ac:dyDescent="0.35">
      <c r="B32" s="94" t="s">
        <v>26</v>
      </c>
      <c r="C32" s="6" t="s">
        <v>32</v>
      </c>
      <c r="D32" s="2">
        <v>45522</v>
      </c>
      <c r="E32" s="2">
        <v>28240273.623804569</v>
      </c>
      <c r="F32" s="3">
        <v>0</v>
      </c>
      <c r="G32" s="4">
        <v>0</v>
      </c>
      <c r="H32" s="2">
        <v>0</v>
      </c>
      <c r="I32" s="2">
        <v>0</v>
      </c>
      <c r="J32" s="3">
        <v>12468</v>
      </c>
      <c r="K32" s="28">
        <v>7372400.3640715741</v>
      </c>
      <c r="L32" s="28">
        <v>507</v>
      </c>
      <c r="M32" s="28">
        <v>388373.49833120784</v>
      </c>
      <c r="N32" s="29">
        <v>12975</v>
      </c>
      <c r="O32" s="5">
        <v>7760773.8624027818</v>
      </c>
      <c r="P32" s="2">
        <v>25579</v>
      </c>
      <c r="Q32" s="2">
        <v>17980506.502743185</v>
      </c>
      <c r="R32" s="3">
        <v>0</v>
      </c>
      <c r="S32" s="28">
        <v>0</v>
      </c>
      <c r="T32" s="28">
        <v>1711</v>
      </c>
      <c r="U32" s="28">
        <v>0</v>
      </c>
      <c r="V32" s="28">
        <v>5257</v>
      </c>
      <c r="W32" s="28">
        <v>2498993.2586586038</v>
      </c>
      <c r="X32" s="29">
        <v>6968</v>
      </c>
      <c r="Y32" s="35">
        <v>2498993.2586586038</v>
      </c>
    </row>
    <row r="33" spans="2:25" x14ac:dyDescent="0.35">
      <c r="B33" s="94"/>
      <c r="C33" s="6" t="s">
        <v>1</v>
      </c>
      <c r="D33" s="2">
        <v>7297</v>
      </c>
      <c r="E33" s="2">
        <v>29835011.899632476</v>
      </c>
      <c r="F33" s="3">
        <v>0</v>
      </c>
      <c r="G33" s="4">
        <v>0</v>
      </c>
      <c r="H33" s="2">
        <v>0</v>
      </c>
      <c r="I33" s="2">
        <v>0</v>
      </c>
      <c r="J33" s="3">
        <v>1737</v>
      </c>
      <c r="K33" s="28">
        <v>7606331.3989669122</v>
      </c>
      <c r="L33" s="28">
        <v>57</v>
      </c>
      <c r="M33" s="28">
        <v>289776.86881005071</v>
      </c>
      <c r="N33" s="29">
        <v>1794</v>
      </c>
      <c r="O33" s="5">
        <v>7896108.2677769633</v>
      </c>
      <c r="P33" s="2">
        <v>4352</v>
      </c>
      <c r="Q33" s="2">
        <v>19086659.966533463</v>
      </c>
      <c r="R33" s="3">
        <v>0</v>
      </c>
      <c r="S33" s="28">
        <v>0</v>
      </c>
      <c r="T33" s="28">
        <v>356</v>
      </c>
      <c r="U33" s="28">
        <v>0</v>
      </c>
      <c r="V33" s="28">
        <v>795</v>
      </c>
      <c r="W33" s="28">
        <v>2852243.6653220518</v>
      </c>
      <c r="X33" s="29">
        <v>1151</v>
      </c>
      <c r="Y33" s="35">
        <v>2852243.6653220518</v>
      </c>
    </row>
    <row r="34" spans="2:25" x14ac:dyDescent="0.35">
      <c r="B34" s="94"/>
      <c r="C34" s="6" t="s">
        <v>33</v>
      </c>
      <c r="D34" s="2">
        <v>2269</v>
      </c>
      <c r="E34" s="2">
        <v>27166051.234780643</v>
      </c>
      <c r="F34" s="3">
        <v>0</v>
      </c>
      <c r="G34" s="4">
        <v>0</v>
      </c>
      <c r="H34" s="2">
        <v>0</v>
      </c>
      <c r="I34" s="2">
        <v>0</v>
      </c>
      <c r="J34" s="3">
        <v>229</v>
      </c>
      <c r="K34" s="28">
        <v>2607322.558275172</v>
      </c>
      <c r="L34" s="28">
        <v>20</v>
      </c>
      <c r="M34" s="28">
        <v>277433.03901569167</v>
      </c>
      <c r="N34" s="29">
        <v>249</v>
      </c>
      <c r="O34" s="5">
        <v>2884755.5972908637</v>
      </c>
      <c r="P34" s="2">
        <v>1469</v>
      </c>
      <c r="Q34" s="2">
        <v>20813525.466975775</v>
      </c>
      <c r="R34" s="3">
        <v>0</v>
      </c>
      <c r="S34" s="28">
        <v>0</v>
      </c>
      <c r="T34" s="28">
        <v>370</v>
      </c>
      <c r="U34" s="28">
        <v>0</v>
      </c>
      <c r="V34" s="28">
        <v>181</v>
      </c>
      <c r="W34" s="28">
        <v>3467770.1705140048</v>
      </c>
      <c r="X34" s="29">
        <v>551</v>
      </c>
      <c r="Y34" s="35">
        <v>3467770.1705140048</v>
      </c>
    </row>
    <row r="35" spans="2:25" x14ac:dyDescent="0.35">
      <c r="B35" s="94"/>
      <c r="C35" s="6" t="s">
        <v>34</v>
      </c>
      <c r="D35" s="2">
        <v>283</v>
      </c>
      <c r="E35" s="2">
        <v>4144164.0627136575</v>
      </c>
      <c r="F35" s="3">
        <v>0</v>
      </c>
      <c r="G35" s="4">
        <v>0</v>
      </c>
      <c r="H35" s="2">
        <v>0</v>
      </c>
      <c r="I35" s="2">
        <v>0</v>
      </c>
      <c r="J35" s="3">
        <v>5</v>
      </c>
      <c r="K35" s="28">
        <v>208084.39818832796</v>
      </c>
      <c r="L35" s="28">
        <v>1</v>
      </c>
      <c r="M35" s="28">
        <v>69765.559812805048</v>
      </c>
      <c r="N35" s="29">
        <v>6</v>
      </c>
      <c r="O35" s="5">
        <v>277849.958001133</v>
      </c>
      <c r="P35" s="2">
        <v>80</v>
      </c>
      <c r="Q35" s="2">
        <v>2755548.6991513721</v>
      </c>
      <c r="R35" s="3">
        <v>0</v>
      </c>
      <c r="S35" s="28">
        <v>0</v>
      </c>
      <c r="T35" s="28">
        <v>181</v>
      </c>
      <c r="U35" s="28">
        <v>0</v>
      </c>
      <c r="V35" s="28">
        <v>16</v>
      </c>
      <c r="W35" s="28">
        <v>1110765.4055611524</v>
      </c>
      <c r="X35" s="29">
        <v>197</v>
      </c>
      <c r="Y35" s="35">
        <v>1110765.4055611524</v>
      </c>
    </row>
    <row r="36" spans="2:25" x14ac:dyDescent="0.35">
      <c r="B36" s="91" t="s">
        <v>27</v>
      </c>
      <c r="C36" s="16" t="s">
        <v>32</v>
      </c>
      <c r="D36" s="95">
        <v>10423</v>
      </c>
      <c r="E36" s="95">
        <v>8719267.298579853</v>
      </c>
      <c r="F36" s="97">
        <v>0</v>
      </c>
      <c r="G36" s="98">
        <v>0</v>
      </c>
      <c r="H36" s="95">
        <v>106</v>
      </c>
      <c r="I36" s="95">
        <v>106767.80064770347</v>
      </c>
      <c r="J36" s="97">
        <v>3373</v>
      </c>
      <c r="K36" s="95">
        <v>2317069.1879358608</v>
      </c>
      <c r="L36" s="95">
        <v>0</v>
      </c>
      <c r="M36" s="95">
        <v>0</v>
      </c>
      <c r="N36" s="99">
        <v>3373</v>
      </c>
      <c r="O36" s="100">
        <v>2317069.1879358608</v>
      </c>
      <c r="P36" s="95">
        <v>4560</v>
      </c>
      <c r="Q36" s="95">
        <v>3909353.2227153876</v>
      </c>
      <c r="R36" s="97">
        <v>0</v>
      </c>
      <c r="S36" s="95">
        <v>0</v>
      </c>
      <c r="T36" s="95">
        <v>488</v>
      </c>
      <c r="U36" s="95">
        <v>492296.45311893919</v>
      </c>
      <c r="V36" s="95">
        <v>1896</v>
      </c>
      <c r="W36" s="95">
        <v>1893780.6341619622</v>
      </c>
      <c r="X36" s="99">
        <v>2384</v>
      </c>
      <c r="Y36" s="36">
        <v>2386077.0872809011</v>
      </c>
    </row>
    <row r="37" spans="2:25" x14ac:dyDescent="0.35">
      <c r="B37" s="92"/>
      <c r="C37" s="33" t="s">
        <v>1</v>
      </c>
      <c r="D37" s="28">
        <v>2790</v>
      </c>
      <c r="E37" s="28">
        <v>10652299.821225755</v>
      </c>
      <c r="F37" s="3">
        <v>0</v>
      </c>
      <c r="G37" s="4">
        <v>0</v>
      </c>
      <c r="H37" s="28">
        <v>92</v>
      </c>
      <c r="I37" s="28">
        <v>409858.52761878987</v>
      </c>
      <c r="J37" s="3">
        <v>589</v>
      </c>
      <c r="K37" s="28">
        <v>2157589.0106336665</v>
      </c>
      <c r="L37" s="28">
        <v>0</v>
      </c>
      <c r="M37" s="28">
        <v>0</v>
      </c>
      <c r="N37" s="29">
        <v>589</v>
      </c>
      <c r="O37" s="5">
        <v>2157589.0106336665</v>
      </c>
      <c r="P37" s="28">
        <v>1764</v>
      </c>
      <c r="Q37" s="28">
        <v>6475853.7042023987</v>
      </c>
      <c r="R37" s="3">
        <v>0</v>
      </c>
      <c r="S37" s="28">
        <v>0</v>
      </c>
      <c r="T37" s="28">
        <v>77</v>
      </c>
      <c r="U37" s="28">
        <v>367519.11642616155</v>
      </c>
      <c r="V37" s="28">
        <v>268</v>
      </c>
      <c r="W37" s="28">
        <v>1241479.4623447368</v>
      </c>
      <c r="X37" s="29">
        <v>345</v>
      </c>
      <c r="Y37" s="35">
        <v>1608998.5787708983</v>
      </c>
    </row>
    <row r="38" spans="2:25" x14ac:dyDescent="0.35">
      <c r="B38" s="92"/>
      <c r="C38" s="33" t="s">
        <v>33</v>
      </c>
      <c r="D38" s="28">
        <v>1234</v>
      </c>
      <c r="E38" s="28">
        <v>15886663.150319666</v>
      </c>
      <c r="F38" s="3">
        <v>0</v>
      </c>
      <c r="G38" s="4">
        <v>0</v>
      </c>
      <c r="H38" s="28">
        <v>42</v>
      </c>
      <c r="I38" s="28">
        <v>487841.31638541847</v>
      </c>
      <c r="J38" s="3">
        <v>211</v>
      </c>
      <c r="K38" s="28">
        <v>2866985.5029608505</v>
      </c>
      <c r="L38" s="28">
        <v>0</v>
      </c>
      <c r="M38" s="28">
        <v>0</v>
      </c>
      <c r="N38" s="29">
        <v>211</v>
      </c>
      <c r="O38" s="5">
        <v>2866985.5029608505</v>
      </c>
      <c r="P38" s="28">
        <v>853</v>
      </c>
      <c r="Q38" s="28">
        <v>10079126.803718783</v>
      </c>
      <c r="R38" s="3">
        <v>0</v>
      </c>
      <c r="S38" s="28">
        <v>0</v>
      </c>
      <c r="T38" s="28">
        <v>9</v>
      </c>
      <c r="U38" s="28">
        <v>146217.40497233099</v>
      </c>
      <c r="V38" s="28">
        <v>119</v>
      </c>
      <c r="W38" s="28">
        <v>2306492.1222822824</v>
      </c>
      <c r="X38" s="29">
        <v>128</v>
      </c>
      <c r="Y38" s="35">
        <v>2452709.5272546136</v>
      </c>
    </row>
    <row r="39" spans="2:25" x14ac:dyDescent="0.35">
      <c r="B39" s="93"/>
      <c r="C39" s="17" t="s">
        <v>34</v>
      </c>
      <c r="D39" s="96">
        <v>100</v>
      </c>
      <c r="E39" s="96">
        <v>4450444.7910242425</v>
      </c>
      <c r="F39" s="101">
        <v>0</v>
      </c>
      <c r="G39" s="102">
        <v>0</v>
      </c>
      <c r="H39" s="96">
        <v>0</v>
      </c>
      <c r="I39" s="96">
        <v>0</v>
      </c>
      <c r="J39" s="101">
        <v>28</v>
      </c>
      <c r="K39" s="96">
        <v>1044953.7496197778</v>
      </c>
      <c r="L39" s="96">
        <v>0</v>
      </c>
      <c r="M39" s="96">
        <v>0</v>
      </c>
      <c r="N39" s="103">
        <v>28</v>
      </c>
      <c r="O39" s="104">
        <v>1044953.7496197778</v>
      </c>
      <c r="P39" s="96">
        <v>53</v>
      </c>
      <c r="Q39" s="96">
        <v>2325668.3784809527</v>
      </c>
      <c r="R39" s="101">
        <v>0</v>
      </c>
      <c r="S39" s="96">
        <v>0</v>
      </c>
      <c r="T39" s="96">
        <v>0</v>
      </c>
      <c r="U39" s="96">
        <v>0</v>
      </c>
      <c r="V39" s="96">
        <v>19</v>
      </c>
      <c r="W39" s="96">
        <v>1079822.6629235118</v>
      </c>
      <c r="X39" s="103">
        <v>19</v>
      </c>
      <c r="Y39" s="37">
        <v>1079822.6629235118</v>
      </c>
    </row>
    <row r="40" spans="2:25" x14ac:dyDescent="0.35">
      <c r="B40" s="94" t="s">
        <v>28</v>
      </c>
      <c r="C40" s="6" t="s">
        <v>32</v>
      </c>
      <c r="D40" s="2">
        <v>449</v>
      </c>
      <c r="E40" s="2">
        <v>750316.53328654391</v>
      </c>
      <c r="F40" s="3">
        <v>9</v>
      </c>
      <c r="G40" s="4">
        <v>48243.130673684151</v>
      </c>
      <c r="H40" s="2">
        <v>13</v>
      </c>
      <c r="I40" s="2">
        <v>40215.274053072062</v>
      </c>
      <c r="J40" s="3">
        <v>62</v>
      </c>
      <c r="K40" s="28">
        <v>62213.858335449557</v>
      </c>
      <c r="L40" s="28">
        <v>37</v>
      </c>
      <c r="M40" s="28">
        <v>42019.075962136834</v>
      </c>
      <c r="N40" s="29">
        <v>99</v>
      </c>
      <c r="O40" s="5">
        <v>104232.93429758638</v>
      </c>
      <c r="P40" s="2">
        <v>74</v>
      </c>
      <c r="Q40" s="2">
        <v>60273.589584560053</v>
      </c>
      <c r="R40" s="3">
        <v>18</v>
      </c>
      <c r="S40" s="28">
        <v>59183.368030071746</v>
      </c>
      <c r="T40" s="28">
        <v>18</v>
      </c>
      <c r="U40" s="28">
        <v>46526.595991829061</v>
      </c>
      <c r="V40" s="28">
        <v>218</v>
      </c>
      <c r="W40" s="28">
        <v>391641.64065574046</v>
      </c>
      <c r="X40" s="29">
        <v>254</v>
      </c>
      <c r="Y40" s="35">
        <v>497351.6046776413</v>
      </c>
    </row>
    <row r="41" spans="2:25" x14ac:dyDescent="0.35">
      <c r="B41" s="94"/>
      <c r="C41" s="6" t="s">
        <v>1</v>
      </c>
      <c r="D41" s="2">
        <v>423</v>
      </c>
      <c r="E41" s="2">
        <v>1442894.7129914635</v>
      </c>
      <c r="F41" s="3">
        <v>3</v>
      </c>
      <c r="G41" s="4">
        <v>12982.498437251461</v>
      </c>
      <c r="H41" s="2">
        <v>9</v>
      </c>
      <c r="I41" s="2">
        <v>31245.819612773237</v>
      </c>
      <c r="J41" s="3">
        <v>32</v>
      </c>
      <c r="K41" s="28">
        <v>89042.56944463824</v>
      </c>
      <c r="L41" s="28">
        <v>46</v>
      </c>
      <c r="M41" s="28">
        <v>117359.13628841641</v>
      </c>
      <c r="N41" s="29">
        <v>78</v>
      </c>
      <c r="O41" s="5">
        <v>206401.70573305467</v>
      </c>
      <c r="P41" s="2">
        <v>141</v>
      </c>
      <c r="Q41" s="2">
        <v>408230.09543230926</v>
      </c>
      <c r="R41" s="3">
        <v>20</v>
      </c>
      <c r="S41" s="28">
        <v>92034.442105747847</v>
      </c>
      <c r="T41" s="28">
        <v>14</v>
      </c>
      <c r="U41" s="28">
        <v>73475.232737907543</v>
      </c>
      <c r="V41" s="28">
        <v>158</v>
      </c>
      <c r="W41" s="28">
        <v>618524.9189324195</v>
      </c>
      <c r="X41" s="29">
        <v>192</v>
      </c>
      <c r="Y41" s="35">
        <v>784034.59377607494</v>
      </c>
    </row>
    <row r="42" spans="2:25" x14ac:dyDescent="0.35">
      <c r="B42" s="94"/>
      <c r="C42" s="6" t="s">
        <v>33</v>
      </c>
      <c r="D42" s="2">
        <v>325</v>
      </c>
      <c r="E42" s="2">
        <v>3029332.4621591605</v>
      </c>
      <c r="F42" s="3">
        <v>2</v>
      </c>
      <c r="G42" s="4">
        <v>8033.78428628437</v>
      </c>
      <c r="H42" s="2">
        <v>6</v>
      </c>
      <c r="I42" s="2">
        <v>42881.358677300799</v>
      </c>
      <c r="J42" s="3">
        <v>24</v>
      </c>
      <c r="K42" s="28">
        <v>286579.32567400509</v>
      </c>
      <c r="L42" s="28">
        <v>28</v>
      </c>
      <c r="M42" s="28">
        <v>146175.61201837347</v>
      </c>
      <c r="N42" s="29">
        <v>52</v>
      </c>
      <c r="O42" s="5">
        <v>432754.93769237853</v>
      </c>
      <c r="P42" s="2">
        <v>127</v>
      </c>
      <c r="Q42" s="2">
        <v>869894.06915999483</v>
      </c>
      <c r="R42" s="3">
        <v>33</v>
      </c>
      <c r="S42" s="28">
        <v>347592.3467878541</v>
      </c>
      <c r="T42" s="28">
        <v>9</v>
      </c>
      <c r="U42" s="28">
        <v>129165.40203799155</v>
      </c>
      <c r="V42" s="28">
        <v>96</v>
      </c>
      <c r="W42" s="28">
        <v>1199010.5635173563</v>
      </c>
      <c r="X42" s="29">
        <v>138</v>
      </c>
      <c r="Y42" s="35">
        <v>1675768.3123432021</v>
      </c>
    </row>
    <row r="43" spans="2:25" x14ac:dyDescent="0.35">
      <c r="B43" s="94"/>
      <c r="C43" s="6" t="s">
        <v>34</v>
      </c>
      <c r="D43" s="2">
        <v>35</v>
      </c>
      <c r="E43" s="2">
        <v>858147.32501402288</v>
      </c>
      <c r="F43" s="3">
        <v>1</v>
      </c>
      <c r="G43" s="4">
        <v>52309.97717270883</v>
      </c>
      <c r="H43" s="2">
        <v>2</v>
      </c>
      <c r="I43" s="2">
        <v>97914.837076488169</v>
      </c>
      <c r="J43" s="3">
        <v>1</v>
      </c>
      <c r="K43" s="28">
        <v>10013.77869806303</v>
      </c>
      <c r="L43" s="28">
        <v>3</v>
      </c>
      <c r="M43" s="28">
        <v>24033.06887535127</v>
      </c>
      <c r="N43" s="29">
        <v>4</v>
      </c>
      <c r="O43" s="5">
        <v>34046.847573414299</v>
      </c>
      <c r="P43" s="2">
        <v>14</v>
      </c>
      <c r="Q43" s="2">
        <v>210757.70818740706</v>
      </c>
      <c r="R43" s="3">
        <v>8</v>
      </c>
      <c r="S43" s="28">
        <v>307988.25608425448</v>
      </c>
      <c r="T43" s="28">
        <v>0</v>
      </c>
      <c r="U43" s="28">
        <v>0</v>
      </c>
      <c r="V43" s="28">
        <v>6</v>
      </c>
      <c r="W43" s="28">
        <v>155129.69891975008</v>
      </c>
      <c r="X43" s="29">
        <v>14</v>
      </c>
      <c r="Y43" s="35">
        <v>463117.95500400453</v>
      </c>
    </row>
    <row r="44" spans="2:25" x14ac:dyDescent="0.35">
      <c r="B44" s="91" t="s">
        <v>29</v>
      </c>
      <c r="C44" s="16" t="s">
        <v>32</v>
      </c>
      <c r="D44" s="95">
        <v>33</v>
      </c>
      <c r="E44" s="95">
        <v>390791.78329142754</v>
      </c>
      <c r="F44" s="97">
        <v>2</v>
      </c>
      <c r="G44" s="98">
        <v>20929.667943841516</v>
      </c>
      <c r="H44" s="95">
        <v>3</v>
      </c>
      <c r="I44" s="95">
        <v>95927.64474260695</v>
      </c>
      <c r="J44" s="97">
        <v>9</v>
      </c>
      <c r="K44" s="95">
        <v>43952.30268206718</v>
      </c>
      <c r="L44" s="95">
        <v>2</v>
      </c>
      <c r="M44" s="95">
        <v>12208.972967240885</v>
      </c>
      <c r="N44" s="99">
        <v>11</v>
      </c>
      <c r="O44" s="100">
        <v>56161.275649308067</v>
      </c>
      <c r="P44" s="95">
        <v>9</v>
      </c>
      <c r="Q44" s="95">
        <v>69067.904214677008</v>
      </c>
      <c r="R44" s="97">
        <v>3</v>
      </c>
      <c r="S44" s="95">
        <v>22673.806939161641</v>
      </c>
      <c r="T44" s="95">
        <v>0</v>
      </c>
      <c r="U44" s="95">
        <v>0</v>
      </c>
      <c r="V44" s="95">
        <v>5</v>
      </c>
      <c r="W44" s="95">
        <v>126031.48380183234</v>
      </c>
      <c r="X44" s="99">
        <v>8</v>
      </c>
      <c r="Y44" s="36">
        <v>148705.29074099398</v>
      </c>
    </row>
    <row r="45" spans="2:25" x14ac:dyDescent="0.35">
      <c r="B45" s="92"/>
      <c r="C45" s="33" t="s">
        <v>1</v>
      </c>
      <c r="D45" s="2">
        <v>17</v>
      </c>
      <c r="E45" s="2">
        <v>112462.08241824174</v>
      </c>
      <c r="F45" s="3">
        <v>0</v>
      </c>
      <c r="G45" s="4">
        <v>0</v>
      </c>
      <c r="H45" s="2">
        <v>0</v>
      </c>
      <c r="I45" s="2">
        <v>0</v>
      </c>
      <c r="J45" s="3">
        <v>1</v>
      </c>
      <c r="K45" s="2">
        <v>13953.11196256101</v>
      </c>
      <c r="L45" s="2">
        <v>1</v>
      </c>
      <c r="M45" s="2">
        <v>5930.0725840884297</v>
      </c>
      <c r="N45" s="62">
        <v>2</v>
      </c>
      <c r="O45" s="5">
        <v>19883.184546649441</v>
      </c>
      <c r="P45" s="2">
        <v>14</v>
      </c>
      <c r="Q45" s="2">
        <v>86997.653086567894</v>
      </c>
      <c r="R45" s="3">
        <v>0</v>
      </c>
      <c r="S45" s="2">
        <v>0</v>
      </c>
      <c r="T45" s="2">
        <v>0</v>
      </c>
      <c r="U45" s="2">
        <v>0</v>
      </c>
      <c r="V45" s="2">
        <v>1</v>
      </c>
      <c r="W45" s="2">
        <v>5581.2447850244043</v>
      </c>
      <c r="X45" s="62">
        <v>1</v>
      </c>
      <c r="Y45" s="35">
        <v>5581.2447850244043</v>
      </c>
    </row>
    <row r="46" spans="2:25" x14ac:dyDescent="0.35">
      <c r="B46" s="92"/>
      <c r="C46" s="33" t="s">
        <v>33</v>
      </c>
      <c r="D46" s="2">
        <v>68</v>
      </c>
      <c r="E46" s="2">
        <v>557775.65070337639</v>
      </c>
      <c r="F46" s="3">
        <v>0</v>
      </c>
      <c r="G46" s="4">
        <v>0</v>
      </c>
      <c r="H46" s="2">
        <v>0</v>
      </c>
      <c r="I46" s="2">
        <v>0</v>
      </c>
      <c r="J46" s="3">
        <v>6</v>
      </c>
      <c r="K46" s="2">
        <v>100846.1167094097</v>
      </c>
      <c r="L46" s="2">
        <v>2</v>
      </c>
      <c r="M46" s="2">
        <v>13081.042464900947</v>
      </c>
      <c r="N46" s="62">
        <v>8</v>
      </c>
      <c r="O46" s="5">
        <v>113927.15917431065</v>
      </c>
      <c r="P46" s="2">
        <v>48</v>
      </c>
      <c r="Q46" s="2">
        <v>351234.71087756706</v>
      </c>
      <c r="R46" s="3">
        <v>2</v>
      </c>
      <c r="S46" s="2">
        <v>20929.667943841516</v>
      </c>
      <c r="T46" s="2">
        <v>0</v>
      </c>
      <c r="U46" s="2">
        <v>0</v>
      </c>
      <c r="V46" s="2">
        <v>10</v>
      </c>
      <c r="W46" s="2">
        <v>71684.112707657187</v>
      </c>
      <c r="X46" s="62">
        <v>12</v>
      </c>
      <c r="Y46" s="35">
        <v>92613.780651498702</v>
      </c>
    </row>
    <row r="47" spans="2:25" x14ac:dyDescent="0.35">
      <c r="B47" s="93"/>
      <c r="C47" s="17" t="s">
        <v>34</v>
      </c>
      <c r="D47" s="96">
        <v>15</v>
      </c>
      <c r="E47" s="96">
        <v>347507.38119622821</v>
      </c>
      <c r="F47" s="101">
        <v>0</v>
      </c>
      <c r="G47" s="102">
        <v>0</v>
      </c>
      <c r="H47" s="96">
        <v>1</v>
      </c>
      <c r="I47" s="96">
        <v>13953.11196256101</v>
      </c>
      <c r="J47" s="101">
        <v>2</v>
      </c>
      <c r="K47" s="96">
        <v>69137.669774489812</v>
      </c>
      <c r="L47" s="96">
        <v>0</v>
      </c>
      <c r="M47" s="96">
        <v>0</v>
      </c>
      <c r="N47" s="103">
        <v>2</v>
      </c>
      <c r="O47" s="104">
        <v>69137.669774489812</v>
      </c>
      <c r="P47" s="96">
        <v>8</v>
      </c>
      <c r="Q47" s="96">
        <v>114566.24658497586</v>
      </c>
      <c r="R47" s="101">
        <v>1</v>
      </c>
      <c r="S47" s="96">
        <v>9069.5227756646564</v>
      </c>
      <c r="T47" s="96">
        <v>0</v>
      </c>
      <c r="U47" s="96">
        <v>0</v>
      </c>
      <c r="V47" s="96">
        <v>3</v>
      </c>
      <c r="W47" s="96">
        <v>140780.83009853688</v>
      </c>
      <c r="X47" s="103">
        <v>4</v>
      </c>
      <c r="Y47" s="37">
        <v>149850.35287420155</v>
      </c>
    </row>
    <row r="48" spans="2:25" x14ac:dyDescent="0.35">
      <c r="B48" s="94" t="s">
        <v>0</v>
      </c>
      <c r="C48" s="6" t="s">
        <v>32</v>
      </c>
      <c r="D48" s="2">
        <v>210</v>
      </c>
      <c r="E48" s="2">
        <v>85951.510215073271</v>
      </c>
      <c r="F48" s="3">
        <v>17</v>
      </c>
      <c r="G48" s="4">
        <v>8891.6205981420044</v>
      </c>
      <c r="H48" s="2">
        <v>1</v>
      </c>
      <c r="I48" s="2">
        <v>174.41389953201264</v>
      </c>
      <c r="J48" s="3">
        <v>7</v>
      </c>
      <c r="K48" s="28">
        <v>1803.4397211610105</v>
      </c>
      <c r="L48" s="28">
        <v>16</v>
      </c>
      <c r="M48" s="28">
        <v>15561.208116246167</v>
      </c>
      <c r="N48" s="29">
        <v>23</v>
      </c>
      <c r="O48" s="5">
        <v>17364.647837407178</v>
      </c>
      <c r="P48" s="2">
        <v>152</v>
      </c>
      <c r="Q48" s="2">
        <v>43352.659393374503</v>
      </c>
      <c r="R48" s="3">
        <v>0</v>
      </c>
      <c r="S48" s="28">
        <v>0</v>
      </c>
      <c r="T48" s="28">
        <v>8</v>
      </c>
      <c r="U48" s="28">
        <v>12034.559067708871</v>
      </c>
      <c r="V48" s="28">
        <v>9</v>
      </c>
      <c r="W48" s="28">
        <v>4133.6094189086998</v>
      </c>
      <c r="X48" s="29">
        <v>17</v>
      </c>
      <c r="Y48" s="35">
        <v>16168.168486617571</v>
      </c>
    </row>
    <row r="49" spans="2:25" x14ac:dyDescent="0.35">
      <c r="B49" s="94"/>
      <c r="C49" s="6" t="s">
        <v>1</v>
      </c>
      <c r="D49" s="2">
        <v>10</v>
      </c>
      <c r="E49" s="2">
        <v>35839.76431100929</v>
      </c>
      <c r="F49" s="3">
        <v>0</v>
      </c>
      <c r="G49" s="4">
        <v>0</v>
      </c>
      <c r="H49" s="2">
        <v>0</v>
      </c>
      <c r="I49" s="2">
        <v>0</v>
      </c>
      <c r="J49" s="3">
        <v>0</v>
      </c>
      <c r="K49" s="28">
        <v>0</v>
      </c>
      <c r="L49" s="28">
        <v>4</v>
      </c>
      <c r="M49" s="28">
        <v>12906.628565368936</v>
      </c>
      <c r="N49" s="29">
        <v>4</v>
      </c>
      <c r="O49" s="5">
        <v>12906.628565368936</v>
      </c>
      <c r="P49" s="2">
        <v>3</v>
      </c>
      <c r="Q49" s="2">
        <v>8282.3681849512905</v>
      </c>
      <c r="R49" s="3">
        <v>0</v>
      </c>
      <c r="S49" s="28">
        <v>0</v>
      </c>
      <c r="T49" s="28">
        <v>3</v>
      </c>
      <c r="U49" s="28">
        <v>14650.767560689061</v>
      </c>
      <c r="V49" s="28">
        <v>0</v>
      </c>
      <c r="W49" s="28">
        <v>0</v>
      </c>
      <c r="X49" s="29">
        <v>3</v>
      </c>
      <c r="Y49" s="35">
        <v>14650.767560689061</v>
      </c>
    </row>
    <row r="50" spans="2:25" x14ac:dyDescent="0.35">
      <c r="C50" s="7" t="s">
        <v>4</v>
      </c>
      <c r="D50" s="8">
        <f>+SUM(D8:D49)</f>
        <v>353715</v>
      </c>
      <c r="E50" s="8">
        <f t="shared" ref="E50:Y50" si="0">+SUM(E8:E49)</f>
        <v>452642139.13003743</v>
      </c>
      <c r="F50" s="9">
        <f t="shared" si="0"/>
        <v>1716</v>
      </c>
      <c r="G50" s="10">
        <f t="shared" si="0"/>
        <v>7349154.1604691623</v>
      </c>
      <c r="H50" s="8">
        <f t="shared" si="0"/>
        <v>40046</v>
      </c>
      <c r="I50" s="8">
        <f t="shared" si="0"/>
        <v>44594711.272474967</v>
      </c>
      <c r="J50" s="9">
        <f t="shared" si="0"/>
        <v>53298</v>
      </c>
      <c r="K50" s="30">
        <f t="shared" si="0"/>
        <v>62574499.790249854</v>
      </c>
      <c r="L50" s="30">
        <f t="shared" si="0"/>
        <v>3473</v>
      </c>
      <c r="M50" s="30">
        <f t="shared" si="0"/>
        <v>4468115.0108624985</v>
      </c>
      <c r="N50" s="31">
        <f t="shared" si="0"/>
        <v>56771</v>
      </c>
      <c r="O50" s="11">
        <f t="shared" si="0"/>
        <v>67042614.801112346</v>
      </c>
      <c r="P50" s="8">
        <f t="shared" si="0"/>
        <v>202643</v>
      </c>
      <c r="Q50" s="8">
        <f t="shared" si="0"/>
        <v>268034780.83655179</v>
      </c>
      <c r="R50" s="9">
        <f t="shared" si="0"/>
        <v>646</v>
      </c>
      <c r="S50" s="30">
        <f t="shared" si="0"/>
        <v>1779334.0920919343</v>
      </c>
      <c r="T50" s="30">
        <f t="shared" si="0"/>
        <v>30416</v>
      </c>
      <c r="U50" s="30">
        <f t="shared" si="0"/>
        <v>22312716.150378272</v>
      </c>
      <c r="V50" s="30">
        <f t="shared" si="0"/>
        <v>21477</v>
      </c>
      <c r="W50" s="30">
        <f t="shared" si="0"/>
        <v>41528827.816958897</v>
      </c>
      <c r="X50" s="31">
        <f t="shared" si="0"/>
        <v>52539</v>
      </c>
      <c r="Y50" s="11">
        <f t="shared" si="0"/>
        <v>65620878.059429102</v>
      </c>
    </row>
    <row r="51" spans="2:25" s="15" customFormat="1" x14ac:dyDescent="0.35">
      <c r="C51" s="24" t="s">
        <v>50</v>
      </c>
      <c r="D51" s="24"/>
      <c r="E51" s="25">
        <f>+(E50*28667.44/754.45)/1000000</f>
        <v>17199.40534824309</v>
      </c>
      <c r="F51" s="27"/>
      <c r="G51" s="34">
        <f>+(G50*28667.44/754.45)/1000000</f>
        <v>279.2516879130493</v>
      </c>
      <c r="H51" s="24"/>
      <c r="I51" s="25">
        <f>+(I50*28667.44/754.45)/1000000</f>
        <v>1694.5009075763799</v>
      </c>
      <c r="J51" s="27"/>
      <c r="K51" s="25">
        <f>+(K50*28667.44/754.45)/1000000</f>
        <v>2377.6933107124396</v>
      </c>
      <c r="L51" s="32"/>
      <c r="M51" s="25">
        <f>+(M50*28667.44/754.45)/1000000</f>
        <v>169.77853931605807</v>
      </c>
      <c r="N51" s="32"/>
      <c r="O51" s="34">
        <f>+(O50*28667.44/754.45)/1000000</f>
        <v>2547.4718500284971</v>
      </c>
      <c r="P51" s="24"/>
      <c r="Q51" s="25">
        <f>+(Q50*28667.44/754.45)/1000000</f>
        <v>10184.731920664057</v>
      </c>
      <c r="R51" s="27"/>
      <c r="S51" s="25">
        <f>+(S50*28667.44/754.45)/1000000</f>
        <v>67.610780469215968</v>
      </c>
      <c r="T51" s="32"/>
      <c r="U51" s="25">
        <f>+(U50*28667.44/754.45)/1000000</f>
        <v>847.83411952813299</v>
      </c>
      <c r="V51" s="32"/>
      <c r="W51" s="25">
        <f>+(W50*28667.44/754.45)/1000000</f>
        <v>1578.004082063755</v>
      </c>
      <c r="X51" s="32"/>
      <c r="Y51" s="34">
        <f>+(Y50*28667.44/754.45)/1000000</f>
        <v>2493.4489820611038</v>
      </c>
    </row>
    <row r="53" spans="2:25" x14ac:dyDescent="0.35">
      <c r="B53" s="6" t="s">
        <v>30</v>
      </c>
    </row>
    <row r="56" spans="2:25" x14ac:dyDescent="0.35">
      <c r="B56" s="6" t="s">
        <v>35</v>
      </c>
    </row>
    <row r="57" spans="2:25" x14ac:dyDescent="0.35">
      <c r="B57" s="6" t="s">
        <v>55</v>
      </c>
    </row>
    <row r="58" spans="2:25" x14ac:dyDescent="0.35">
      <c r="B58" s="6" t="s">
        <v>52</v>
      </c>
    </row>
    <row r="59" spans="2:25" x14ac:dyDescent="0.35">
      <c r="B59" s="6" t="s">
        <v>53</v>
      </c>
    </row>
    <row r="60" spans="2:25" x14ac:dyDescent="0.35">
      <c r="B60" s="6" t="s">
        <v>54</v>
      </c>
    </row>
    <row r="61" spans="2:25" ht="15" customHeight="1" x14ac:dyDescent="0.35">
      <c r="B61" s="65" t="s">
        <v>88</v>
      </c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</row>
    <row r="62" spans="2:25" ht="15" customHeight="1" x14ac:dyDescent="0.35"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</row>
    <row r="64" spans="2:25" x14ac:dyDescent="0.35">
      <c r="B64" s="66" t="s">
        <v>36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</row>
    <row r="65" spans="2:22" x14ac:dyDescent="0.35">
      <c r="B65" s="67" t="s">
        <v>37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</row>
    <row r="66" spans="2:22" x14ac:dyDescent="0.35">
      <c r="B66" s="68" t="s">
        <v>38</v>
      </c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</row>
    <row r="67" spans="2:22" x14ac:dyDescent="0.35"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</row>
    <row r="68" spans="2:22" x14ac:dyDescent="0.35"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</row>
    <row r="69" spans="2:22" x14ac:dyDescent="0.35">
      <c r="B69" s="68" t="s">
        <v>39</v>
      </c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2:22" x14ac:dyDescent="0.35"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2:22" x14ac:dyDescent="0.35">
      <c r="B71" s="64" t="s">
        <v>40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</row>
    <row r="72" spans="2:22" x14ac:dyDescent="0.35">
      <c r="B72" s="69" t="s">
        <v>41</v>
      </c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</row>
    <row r="73" spans="2:22" x14ac:dyDescent="0.35"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</row>
    <row r="74" spans="2:22" x14ac:dyDescent="0.35">
      <c r="B74" s="64" t="s">
        <v>42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</row>
    <row r="75" spans="2:22" x14ac:dyDescent="0.35">
      <c r="B75" s="64" t="s">
        <v>43</v>
      </c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</row>
    <row r="76" spans="2:22" x14ac:dyDescent="0.35">
      <c r="B76" s="64" t="s">
        <v>44</v>
      </c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</row>
    <row r="77" spans="2:22" x14ac:dyDescent="0.35">
      <c r="B77" s="64" t="s">
        <v>45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</row>
    <row r="80" spans="2:22" x14ac:dyDescent="0.35">
      <c r="B80" s="16" t="s">
        <v>46</v>
      </c>
    </row>
    <row r="81" spans="2:2" x14ac:dyDescent="0.35">
      <c r="B81" s="23" t="str">
        <f>+'Solicitudes y Curses'!B67</f>
        <v>Datos acumulados al 31/07/2020</v>
      </c>
    </row>
    <row r="82" spans="2:2" x14ac:dyDescent="0.35">
      <c r="B82" s="6" t="s">
        <v>30</v>
      </c>
    </row>
    <row r="84" spans="2:2" x14ac:dyDescent="0.35">
      <c r="B84" s="6" t="str">
        <f>+Indice!B24</f>
        <v>Actualización: 04/08/2020</v>
      </c>
    </row>
  </sheetData>
  <mergeCells count="38"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B28:B31"/>
    <mergeCell ref="B32:B35"/>
    <mergeCell ref="B36:B39"/>
    <mergeCell ref="B40:B43"/>
    <mergeCell ref="B48:B49"/>
    <mergeCell ref="B44:B47"/>
    <mergeCell ref="B74:V74"/>
    <mergeCell ref="B75:V75"/>
    <mergeCell ref="B76:V76"/>
    <mergeCell ref="B61:Y62"/>
    <mergeCell ref="B77:V77"/>
    <mergeCell ref="B64:V64"/>
    <mergeCell ref="B65:V65"/>
    <mergeCell ref="B66:V68"/>
    <mergeCell ref="B69:V70"/>
    <mergeCell ref="B71:V71"/>
    <mergeCell ref="B72:V7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Carolina Flores Tapia</cp:lastModifiedBy>
  <dcterms:created xsi:type="dcterms:W3CDTF">2020-05-27T13:45:00Z</dcterms:created>
  <dcterms:modified xsi:type="dcterms:W3CDTF">2020-08-04T16:14:43Z</dcterms:modified>
</cp:coreProperties>
</file>