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2C80E0F0-BECA-48A1-A09E-2499B23D5948}" xr6:coauthVersionLast="44" xr6:coauthVersionMax="44" xr10:uidLastSave="{00000000-0000-0000-0000-000000000000}"/>
  <bookViews>
    <workbookView xWindow="-108" yWindow="-108" windowWidth="23256" windowHeight="12576" activeTab="2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6" l="1"/>
  <c r="G31" i="6"/>
  <c r="G30" i="6"/>
  <c r="H30" i="6" l="1"/>
  <c r="H31" i="6"/>
  <c r="I31" i="6" l="1"/>
  <c r="I30" i="6"/>
  <c r="H32" i="6"/>
  <c r="I32" i="6" l="1"/>
  <c r="E50" i="4"/>
  <c r="E51" i="4" s="1"/>
  <c r="F50" i="4"/>
  <c r="G50" i="4"/>
  <c r="G51" i="4" s="1"/>
  <c r="H50" i="4"/>
  <c r="I50" i="4"/>
  <c r="I51" i="4" s="1"/>
  <c r="J50" i="4"/>
  <c r="K50" i="4"/>
  <c r="K51" i="4" s="1"/>
  <c r="L50" i="4"/>
  <c r="M50" i="4"/>
  <c r="M51" i="4" s="1"/>
  <c r="N50" i="4"/>
  <c r="O50" i="4"/>
  <c r="O51" i="4" s="1"/>
  <c r="P50" i="4"/>
  <c r="Q50" i="4"/>
  <c r="Q51" i="4" s="1"/>
  <c r="R50" i="4"/>
  <c r="S50" i="4"/>
  <c r="S51" i="4" s="1"/>
  <c r="T50" i="4"/>
  <c r="U50" i="4"/>
  <c r="U51" i="4" s="1"/>
  <c r="V50" i="4"/>
  <c r="W50" i="4"/>
  <c r="W51" i="4" s="1"/>
  <c r="X50" i="4"/>
  <c r="Y50" i="4"/>
  <c r="Y51" i="4" s="1"/>
  <c r="D50" i="4"/>
  <c r="C36" i="3" l="1"/>
  <c r="D36" i="3"/>
  <c r="D37" i="3" s="1"/>
  <c r="X36" i="3"/>
  <c r="X37" i="3" s="1"/>
  <c r="W36" i="3"/>
  <c r="V36" i="3"/>
  <c r="V37" i="3" s="1"/>
  <c r="U36" i="3"/>
  <c r="T36" i="3"/>
  <c r="T37" i="3" s="1"/>
  <c r="S36" i="3"/>
  <c r="R36" i="3"/>
  <c r="R37" i="3" s="1"/>
  <c r="Q36" i="3"/>
  <c r="P36" i="3"/>
  <c r="P37" i="3" s="1"/>
  <c r="O36" i="3"/>
  <c r="N36" i="3"/>
  <c r="N37" i="3" s="1"/>
  <c r="M36" i="3"/>
  <c r="L36" i="3"/>
  <c r="L37" i="3" s="1"/>
  <c r="K36" i="3"/>
  <c r="J36" i="3"/>
  <c r="J37" i="3" s="1"/>
  <c r="I36" i="3"/>
  <c r="H36" i="3"/>
  <c r="H37" i="3" s="1"/>
  <c r="G36" i="3"/>
  <c r="F36" i="3"/>
  <c r="F37" i="3" s="1"/>
  <c r="E36" i="3"/>
  <c r="X20" i="3" l="1"/>
  <c r="X21" i="3" s="1"/>
  <c r="W20" i="3"/>
  <c r="V20" i="3"/>
  <c r="V21" i="3" s="1"/>
  <c r="U20" i="3"/>
  <c r="T20" i="3"/>
  <c r="T21" i="3" s="1"/>
  <c r="S20" i="3"/>
  <c r="R20" i="3"/>
  <c r="R21" i="3" s="1"/>
  <c r="Q20" i="3"/>
  <c r="P20" i="3"/>
  <c r="P21" i="3" s="1"/>
  <c r="O20" i="3"/>
  <c r="N20" i="3"/>
  <c r="N21" i="3" s="1"/>
  <c r="M20" i="3"/>
  <c r="L20" i="3"/>
  <c r="L21" i="3" s="1"/>
  <c r="K20" i="3"/>
  <c r="J20" i="3"/>
  <c r="J21" i="3" s="1"/>
  <c r="I20" i="3"/>
  <c r="H20" i="3"/>
  <c r="H21" i="3" s="1"/>
  <c r="G20" i="3"/>
  <c r="F20" i="3"/>
  <c r="F21" i="3" s="1"/>
  <c r="E20" i="3"/>
  <c r="C20" i="3"/>
  <c r="D20" i="3"/>
  <c r="D21" i="3" s="1"/>
</calcChain>
</file>

<file path=xl/sharedStrings.xml><?xml version="1.0" encoding="utf-8"?>
<sst xmlns="http://schemas.openxmlformats.org/spreadsheetml/2006/main" count="296" uniqueCount="97">
  <si>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</si>
  <si>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</si>
  <si>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</si>
  <si>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</si>
  <si>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</si>
  <si>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</si>
  <si>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</si>
  <si>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</si>
  <si>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</si>
  <si>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</si>
  <si>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</si>
  <si>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</si>
  <si>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</si>
  <si>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</si>
  <si>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</si>
  <si>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</si>
  <si>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</si>
  <si>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</si>
  <si>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</si>
  <si>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</si>
  <si>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</si>
  <si>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</si>
  <si>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</si>
  <si>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</si>
  <si>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</si>
  <si>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</si>
  <si>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</si>
  <si>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</si>
  <si>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</si>
  <si>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</si>
  <si>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</si>
  <si>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</si>
  <si>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</si>
  <si>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</si>
  <si>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</si>
  <si>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</si>
  <si>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 xml:space="preserve">1) Datos sujetos a rectificación. </t>
  </si>
  <si>
    <t xml:space="preserve">2) Algunas operaciones clasificadas como Solicitudes Rechazadas pueden cambiar de estado si los solicitantes entregaron nuevos antecedentes y la institución acreedora los evalúa nuevamente. </t>
  </si>
  <si>
    <t>3) Debido a los procesos de evaluación internos de las instituciones, es posible que algunas Solicitudes Rechazadas no contemplen montos asociados.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</si>
  <si>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</si>
  <si>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</si>
  <si>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</si>
  <si>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</si>
  <si>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</si>
  <si>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</si>
  <si>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</si>
  <si>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</si>
  <si>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</si>
  <si>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</si>
  <si>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</si>
  <si>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</si>
  <si>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</si>
  <si>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</si>
  <si>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</si>
  <si>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SOLICITUDES Y CURSES DE CREDITO ASOCIADOS AL PROGRAMA FOGAPE COVID (12/06/2020) (*)</t>
  </si>
  <si>
    <t>Datos acumulados al 12/06/2020</t>
  </si>
  <si>
    <t>Actualización: 16/06/2020</t>
  </si>
  <si>
    <t xml:space="preserve"> </t>
  </si>
  <si>
    <t>Solicitudes y curses por institución y tamaño</t>
  </si>
  <si>
    <t>Solicitudes y curses por tipo de empresa</t>
  </si>
  <si>
    <t>Solicitudes y curses por institución financiera</t>
  </si>
  <si>
    <t>Tabla 3</t>
  </si>
  <si>
    <t>Derechos de garantía asignados y usados por tipo de empresa</t>
  </si>
  <si>
    <t>Tabla 2</t>
  </si>
  <si>
    <t>Derechos de garantía asignados y usados por institución</t>
  </si>
  <si>
    <t>Tabla 1</t>
  </si>
  <si>
    <t>BALANCE DE ACTIVIDADES ASOCIADO AL PROGRAMA DE GARANTIAS FOGAPE COVID 19</t>
  </si>
  <si>
    <t>Totales</t>
  </si>
  <si>
    <t>Grandes Empresas II</t>
  </si>
  <si>
    <t>Grandes Empresas I</t>
  </si>
  <si>
    <t>MYPE</t>
  </si>
  <si>
    <t>Tasa Utilización</t>
  </si>
  <si>
    <t>Usado</t>
  </si>
  <si>
    <t>Asignado</t>
  </si>
  <si>
    <t>Tipo de Empresa</t>
  </si>
  <si>
    <t>(porcentaje del total)</t>
  </si>
  <si>
    <t>(montos en Unidades de Fomento)</t>
  </si>
  <si>
    <t>Tabla 2:</t>
  </si>
  <si>
    <t>BANCO CONSORCIO</t>
  </si>
  <si>
    <t xml:space="preserve">BCO SECURITY   </t>
  </si>
  <si>
    <t>BANCO SANTANDER</t>
  </si>
  <si>
    <t xml:space="preserve">BCO BICE       </t>
  </si>
  <si>
    <t xml:space="preserve">ITAU CORPBANCA      </t>
  </si>
  <si>
    <t xml:space="preserve">BCI            </t>
  </si>
  <si>
    <t>SCOTIABANK</t>
  </si>
  <si>
    <t xml:space="preserve">BANCOESTADO    </t>
  </si>
  <si>
    <t>BCO INTERNACIONAL</t>
  </si>
  <si>
    <t xml:space="preserve">BANCO DE CHILE </t>
  </si>
  <si>
    <t>Tabla 1:</t>
  </si>
  <si>
    <t>DERECHOS DE GARANTIA ASOCIADOS AL PROGRAMA FOGAPE COVID</t>
  </si>
  <si>
    <t>4)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</si>
  <si>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Fuente: Fogape (12/06/2020)</t>
  </si>
  <si>
    <t>DERECHOS DE GARANTIA ASOCIADOS AL PROGRAMA FOGAPE COVID (12/06/2020)</t>
  </si>
  <si>
    <r>
      <rPr>
        <b/>
        <sz val="11"/>
        <rFont val="Calibri"/>
        <family val="2"/>
        <scheme val="minor"/>
      </rPr>
      <t>Fuente:</t>
    </r>
    <r>
      <rPr>
        <sz val="11"/>
        <rFont val="Calibri"/>
        <family val="2"/>
        <scheme val="minor"/>
      </rPr>
      <t xml:space="preserve"> Fogape (12/06/2020)</t>
    </r>
  </si>
  <si>
    <t>COOPEUCH (4)</t>
  </si>
  <si>
    <t>SOLICITUDES Y CURSES DE CREDITO ASOCIADOS AL PROGRAMA FOGAPE COVID (12/06/2020)</t>
  </si>
  <si>
    <t>5) A la fecha de referencia de la información (12 de junio), dos instituciones (Bancoestado y Banco Security) han efectuado rectificaciones que modifican datos previamente divulgados.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</si>
</sst>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1" fontId="0" fillId="2" borderId="0" xfId="0" applyNumberFormat="1" applyFill="1"/>
    <xf numFmtId="1" fontId="0" fillId="2" borderId="2" xfId="0" applyNumberForma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1" fontId="0" fillId="2" borderId="0" xfId="0" applyNumberFormat="1" applyFill="1" applyBorder="1"/>
    <xf numFmtId="1" fontId="0" fillId="2" borderId="15" xfId="0" applyNumberFormat="1" applyFill="1" applyBorder="1"/>
    <xf numFmtId="1" fontId="0" fillId="2" borderId="16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1" fontId="0" fillId="2" borderId="11" xfId="0" applyNumberFormat="1" applyFill="1" applyBorder="1"/>
    <xf numFmtId="1" fontId="0" fillId="2" borderId="18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1" fontId="9" fillId="2" borderId="0" xfId="0" applyNumberFormat="1" applyFont="1" applyFill="1" applyBorder="1"/>
    <xf numFmtId="3" fontId="9" fillId="2" borderId="3" xfId="0" applyNumberFormat="1" applyFont="1" applyFill="1" applyBorder="1"/>
    <xf numFmtId="1" fontId="9" fillId="2" borderId="15" xfId="0" applyNumberFormat="1" applyFont="1" applyFill="1" applyBorder="1"/>
    <xf numFmtId="3" fontId="9" fillId="2" borderId="17" xfId="0" applyNumberFormat="1" applyFont="1" applyFill="1" applyBorder="1"/>
    <xf numFmtId="1" fontId="9" fillId="2" borderId="11" xfId="0" applyNumberFormat="1" applyFont="1" applyFill="1" applyBorder="1"/>
    <xf numFmtId="3" fontId="9" fillId="2" borderId="19" xfId="0" applyNumberFormat="1" applyFont="1" applyFill="1" applyBorder="1"/>
    <xf numFmtId="0" fontId="14" fillId="2" borderId="0" xfId="0" applyFont="1" applyFill="1"/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justify" vertical="justify" wrapText="1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4" borderId="0" xfId="0" applyFont="1" applyFill="1"/>
    <xf numFmtId="0" fontId="8" fillId="4" borderId="0" xfId="0" applyFont="1" applyFill="1"/>
    <xf numFmtId="166" fontId="16" fillId="3" borderId="20" xfId="4" applyNumberFormat="1" applyFont="1" applyFill="1" applyBorder="1" applyAlignment="1">
      <alignment horizontal="left" vertical="top" wrapText="1"/>
    </xf>
    <xf numFmtId="166" fontId="16" fillId="3" borderId="20" xfId="4" applyNumberFormat="1" applyFont="1" applyFill="1" applyBorder="1" applyAlignment="1">
      <alignment horizontal="center" vertical="top" wrapText="1"/>
    </xf>
    <xf numFmtId="166" fontId="16" fillId="3" borderId="20" xfId="4" applyNumberFormat="1" applyFont="1" applyFill="1" applyBorder="1" applyAlignment="1">
      <alignment horizontal="right" vertical="top" wrapText="1"/>
    </xf>
    <xf numFmtId="166" fontId="8" fillId="2" borderId="20" xfId="4" applyNumberFormat="1" applyFont="1" applyFill="1" applyBorder="1"/>
    <xf numFmtId="9" fontId="8" fillId="2" borderId="20" xfId="2" applyFont="1" applyFill="1" applyBorder="1"/>
    <xf numFmtId="166" fontId="16" fillId="2" borderId="20" xfId="4" applyNumberFormat="1" applyFont="1" applyFill="1" applyBorder="1"/>
    <xf numFmtId="9" fontId="16" fillId="2" borderId="20" xfId="2" applyFont="1" applyFill="1" applyBorder="1"/>
    <xf numFmtId="166" fontId="8" fillId="2" borderId="0" xfId="4" applyNumberFormat="1" applyFont="1" applyFill="1"/>
    <xf numFmtId="166" fontId="8" fillId="0" borderId="20" xfId="4" applyNumberFormat="1" applyFont="1" applyBorder="1"/>
    <xf numFmtId="9" fontId="8" fillId="0" borderId="20" xfId="2" applyFont="1" applyBorder="1"/>
    <xf numFmtId="166" fontId="8" fillId="0" borderId="0" xfId="0" applyNumberFormat="1" applyFont="1"/>
    <xf numFmtId="9" fontId="8" fillId="0" borderId="0" xfId="2" applyFont="1"/>
    <xf numFmtId="9" fontId="7" fillId="2" borderId="20" xfId="2" applyFont="1" applyFill="1" applyBorder="1"/>
    <xf numFmtId="0" fontId="8" fillId="2" borderId="0" xfId="0" applyFont="1" applyFill="1"/>
    <xf numFmtId="0" fontId="17" fillId="0" borderId="0" xfId="0" applyFont="1"/>
    <xf numFmtId="0" fontId="18" fillId="0" borderId="0" xfId="3" applyFont="1"/>
  </cellXfs>
  <cellStyles count="5">
    <cellStyle name="Hipervínculo" xfId="3" builtinId="8"/>
    <cellStyle name="Millares [0]" xfId="1" builtinId="6"/>
    <cellStyle name="Millares 2" xfId="4" xr:uid="{86F5AB4E-B58A-46F8-92E2-A11032BDC60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0A18C00-A79C-4D79-9B8D-46D3567AF522}"/>
            </a:ext>
          </a:extLst>
        </xdr:cNvPr>
        <xdr:cNvSpPr txBox="1"/>
      </xdr:nvSpPr>
      <xdr:spPr>
        <a:xfrm>
          <a:off x="1525270" y="83019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644B5A-4D28-49FB-BCA1-6EA73490E722}"/>
            </a:ext>
          </a:extLst>
        </xdr:cNvPr>
        <xdr:cNvSpPr txBox="1"/>
      </xdr:nvSpPr>
      <xdr:spPr>
        <a:xfrm>
          <a:off x="520065" y="7820025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al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12/06/2020; 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6B7EF04-F2B9-493E-B035-0EC26F8CFB1A}"/>
            </a:ext>
          </a:extLst>
        </xdr:cNvPr>
        <xdr:cNvSpPr txBox="1"/>
      </xdr:nvSpPr>
      <xdr:spPr>
        <a:xfrm>
          <a:off x="4533900" y="4771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DF8A9-F0C2-4FA7-A7D2-4AB82E137AE1}">
  <sheetPr>
    <tabColor theme="4"/>
  </sheetPr>
  <dimension ref="B2:M24"/>
  <sheetViews>
    <sheetView showGridLines="0" workbookViewId="0">
      <selection activeCell="C26" sqref="C26"/>
    </sheetView>
  </sheetViews>
  <sheetFormatPr baseColWidth="10" defaultRowHeight="14.4" x14ac:dyDescent="0.3"/>
  <cols>
    <col min="1" max="1" width="3.33203125" style="89" customWidth="1"/>
    <col min="2" max="2" width="13.33203125" style="89" customWidth="1"/>
    <col min="3" max="3" width="54.5546875" style="89" bestFit="1" customWidth="1"/>
    <col min="4" max="16384" width="11.5546875" style="89"/>
  </cols>
  <sheetData>
    <row r="2" spans="2:13" ht="15.6" x14ac:dyDescent="0.3">
      <c r="B2" s="106" t="s">
        <v>66</v>
      </c>
    </row>
    <row r="5" spans="2:13" x14ac:dyDescent="0.3">
      <c r="B5" s="13" t="s">
        <v>92</v>
      </c>
      <c r="C5" s="105"/>
      <c r="D5" s="105"/>
    </row>
    <row r="7" spans="2:13" x14ac:dyDescent="0.3">
      <c r="B7" s="107" t="s">
        <v>65</v>
      </c>
      <c r="C7" s="105" t="s">
        <v>64</v>
      </c>
    </row>
    <row r="8" spans="2:13" x14ac:dyDescent="0.3">
      <c r="B8" s="107" t="s">
        <v>63</v>
      </c>
      <c r="C8" s="105" t="s">
        <v>62</v>
      </c>
    </row>
    <row r="11" spans="2:13" x14ac:dyDescent="0.3">
      <c r="B11" s="88" t="s">
        <v>95</v>
      </c>
    </row>
    <row r="12" spans="2:13" x14ac:dyDescent="0.3">
      <c r="B12" s="107" t="s">
        <v>61</v>
      </c>
      <c r="C12" s="56" t="s">
        <v>60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2:13" x14ac:dyDescent="0.3">
      <c r="B13" s="107" t="s">
        <v>3</v>
      </c>
      <c r="C13" s="56" t="s">
        <v>59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2:13" x14ac:dyDescent="0.3">
      <c r="B14" s="107" t="s">
        <v>5</v>
      </c>
      <c r="C14" s="89" t="s">
        <v>58</v>
      </c>
    </row>
    <row r="18" spans="2:3" x14ac:dyDescent="0.3">
      <c r="C18" s="89" t="s">
        <v>57</v>
      </c>
    </row>
    <row r="24" spans="2:3" x14ac:dyDescent="0.3">
      <c r="B24" s="89" t="s">
        <v>56</v>
      </c>
    </row>
  </sheetData>
  <mergeCells count="2">
    <mergeCell ref="C12:M12"/>
    <mergeCell ref="C13:M13"/>
  </mergeCells>
  <hyperlinks>
    <hyperlink ref="B7" location="'Derechos de Garantía'!B7" display="Tabla 1" xr:uid="{78E510DE-6DD8-4302-B385-656635A57959}"/>
    <hyperlink ref="B8" location="'Derechos de Garantía'!B28" display="Tabla 2" xr:uid="{6FA8DC9A-1022-488E-AA39-F9DE44583521}"/>
    <hyperlink ref="B12" location="'Solicitudes y Curses'!A1" display="Tabla 3" xr:uid="{32A0A6EF-FB97-48E9-A635-9C429F833550}"/>
    <hyperlink ref="B13" location="'Solicitudes y Curses'!B23" display="Tabla 4" xr:uid="{6AA56F0F-9F47-4C5A-8323-8EE2CDAA3F2B}"/>
    <hyperlink ref="B14" location="Detalle!A1" display="Tabla 5" xr:uid="{106AACBE-1646-4021-AC5B-E407C3450F6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FB5A8-8923-4DDA-A6A7-FFB4C4F2D03C}">
  <sheetPr>
    <tabColor theme="9"/>
  </sheetPr>
  <dimension ref="B2:O51"/>
  <sheetViews>
    <sheetView showGridLines="0" topLeftCell="A28" zoomScale="85" zoomScaleNormal="85" workbookViewId="0">
      <selection activeCell="F54" sqref="F54"/>
    </sheetView>
  </sheetViews>
  <sheetFormatPr baseColWidth="10" defaultRowHeight="14.4" x14ac:dyDescent="0.3"/>
  <cols>
    <col min="1" max="1" width="3.6640625" style="89" customWidth="1"/>
    <col min="2" max="2" width="42.33203125" style="89" bestFit="1" customWidth="1"/>
    <col min="3" max="3" width="14.44140625" style="89" bestFit="1" customWidth="1"/>
    <col min="4" max="4" width="24.33203125" style="89" customWidth="1"/>
    <col min="5" max="5" width="11.6640625" style="89" bestFit="1" customWidth="1"/>
    <col min="6" max="6" width="5.33203125" style="89" customWidth="1"/>
    <col min="7" max="7" width="12.5546875" style="89" bestFit="1" customWidth="1"/>
    <col min="8" max="8" width="12.44140625" style="89" bestFit="1" customWidth="1"/>
    <col min="9" max="9" width="11.6640625" style="89" bestFit="1" customWidth="1"/>
    <col min="10" max="16384" width="11.5546875" style="89"/>
  </cols>
  <sheetData>
    <row r="2" spans="2:5" x14ac:dyDescent="0.3">
      <c r="B2" s="88" t="s">
        <v>89</v>
      </c>
    </row>
    <row r="4" spans="2:5" x14ac:dyDescent="0.3">
      <c r="B4" s="88" t="s">
        <v>88</v>
      </c>
    </row>
    <row r="5" spans="2:5" x14ac:dyDescent="0.3">
      <c r="B5" s="90" t="s">
        <v>64</v>
      </c>
      <c r="C5" s="91"/>
      <c r="D5" s="91"/>
      <c r="E5" s="91"/>
    </row>
    <row r="6" spans="2:5" x14ac:dyDescent="0.3">
      <c r="B6" s="91" t="s">
        <v>76</v>
      </c>
      <c r="C6" s="91"/>
      <c r="D6" s="91"/>
      <c r="E6" s="91"/>
    </row>
    <row r="8" spans="2:5" ht="31.2" x14ac:dyDescent="0.3">
      <c r="B8" s="92" t="s">
        <v>2</v>
      </c>
      <c r="C8" s="93" t="s">
        <v>73</v>
      </c>
      <c r="D8" s="94" t="s">
        <v>72</v>
      </c>
      <c r="E8" s="93" t="s">
        <v>71</v>
      </c>
    </row>
    <row r="9" spans="2:5" x14ac:dyDescent="0.3">
      <c r="B9" s="95" t="s">
        <v>87</v>
      </c>
      <c r="C9" s="95">
        <v>22000000</v>
      </c>
      <c r="D9" s="95">
        <v>20095040.807699997</v>
      </c>
      <c r="E9" s="96">
        <v>0.91341094580454529</v>
      </c>
    </row>
    <row r="10" spans="2:5" x14ac:dyDescent="0.3">
      <c r="B10" s="95" t="s">
        <v>86</v>
      </c>
      <c r="C10" s="95">
        <v>1370721.50134</v>
      </c>
      <c r="D10" s="95">
        <v>513465.57590000005</v>
      </c>
      <c r="E10" s="96">
        <v>0.37459511315613175</v>
      </c>
    </row>
    <row r="11" spans="2:5" x14ac:dyDescent="0.3">
      <c r="B11" s="95" t="s">
        <v>85</v>
      </c>
      <c r="C11" s="95">
        <v>16600000</v>
      </c>
      <c r="D11" s="95">
        <v>13728761.766900003</v>
      </c>
      <c r="E11" s="96">
        <v>0.8270338413795183</v>
      </c>
    </row>
    <row r="12" spans="2:5" x14ac:dyDescent="0.3">
      <c r="B12" s="95" t="s">
        <v>84</v>
      </c>
      <c r="C12" s="95">
        <v>14073000</v>
      </c>
      <c r="D12" s="95">
        <v>11384269.831900001</v>
      </c>
      <c r="E12" s="96">
        <v>0.80894406536630437</v>
      </c>
    </row>
    <row r="13" spans="2:5" x14ac:dyDescent="0.3">
      <c r="B13" s="95" t="s">
        <v>83</v>
      </c>
      <c r="C13" s="95">
        <v>39800000</v>
      </c>
      <c r="D13" s="95">
        <v>37243678.682099998</v>
      </c>
      <c r="E13" s="96">
        <v>0.93577082115829135</v>
      </c>
    </row>
    <row r="14" spans="2:5" x14ac:dyDescent="0.3">
      <c r="B14" s="95" t="s">
        <v>82</v>
      </c>
      <c r="C14" s="95">
        <v>16476100.036</v>
      </c>
      <c r="D14" s="95">
        <v>12290019.067400001</v>
      </c>
      <c r="E14" s="96">
        <v>0.74593010727942399</v>
      </c>
    </row>
    <row r="15" spans="2:5" x14ac:dyDescent="0.3">
      <c r="B15" s="95" t="s">
        <v>81</v>
      </c>
      <c r="C15" s="95">
        <v>848000</v>
      </c>
      <c r="D15" s="95">
        <v>414244.81429999997</v>
      </c>
      <c r="E15" s="96">
        <v>0.48849624327830182</v>
      </c>
    </row>
    <row r="16" spans="2:5" x14ac:dyDescent="0.3">
      <c r="B16" s="95" t="s">
        <v>80</v>
      </c>
      <c r="C16" s="95">
        <v>36322500.100000001</v>
      </c>
      <c r="D16" s="95">
        <v>32522634.919</v>
      </c>
      <c r="E16" s="96">
        <v>0.89538536250152001</v>
      </c>
    </row>
    <row r="17" spans="2:15" x14ac:dyDescent="0.3">
      <c r="B17" s="95" t="s">
        <v>79</v>
      </c>
      <c r="C17" s="95">
        <v>1528000</v>
      </c>
      <c r="D17" s="95">
        <v>735281.15419999999</v>
      </c>
      <c r="E17" s="96">
        <v>0.48120494384816753</v>
      </c>
    </row>
    <row r="18" spans="2:15" x14ac:dyDescent="0.3">
      <c r="B18" s="95" t="s">
        <v>78</v>
      </c>
      <c r="C18" s="95">
        <v>441933.33600000001</v>
      </c>
      <c r="D18" s="95">
        <v>185700.6888</v>
      </c>
      <c r="E18" s="96">
        <v>0.42020068112716441</v>
      </c>
    </row>
    <row r="19" spans="2:15" x14ac:dyDescent="0.3">
      <c r="B19" s="95" t="s">
        <v>0</v>
      </c>
      <c r="C19" s="95">
        <v>63537.360000000008</v>
      </c>
      <c r="D19" s="95">
        <v>13435.1309</v>
      </c>
      <c r="E19" s="96">
        <v>0.21145245726293946</v>
      </c>
    </row>
    <row r="20" spans="2:15" ht="15.6" x14ac:dyDescent="0.3">
      <c r="B20" s="97" t="s">
        <v>4</v>
      </c>
      <c r="C20" s="97">
        <v>149523792.33334002</v>
      </c>
      <c r="D20" s="97">
        <v>129126532.43910001</v>
      </c>
      <c r="E20" s="98">
        <v>0.8635851888456153</v>
      </c>
    </row>
    <row r="21" spans="2:15" x14ac:dyDescent="0.3">
      <c r="O21" s="89" t="s">
        <v>57</v>
      </c>
    </row>
    <row r="22" spans="2:15" x14ac:dyDescent="0.3">
      <c r="B22" s="99" t="s">
        <v>91</v>
      </c>
    </row>
    <row r="23" spans="2:15" x14ac:dyDescent="0.3">
      <c r="B23" s="99"/>
    </row>
    <row r="24" spans="2:15" x14ac:dyDescent="0.3">
      <c r="B24" s="88" t="s">
        <v>77</v>
      </c>
    </row>
    <row r="25" spans="2:15" x14ac:dyDescent="0.3">
      <c r="B25" s="90" t="s">
        <v>62</v>
      </c>
      <c r="C25" s="91"/>
      <c r="D25" s="91"/>
      <c r="E25" s="91"/>
    </row>
    <row r="26" spans="2:15" x14ac:dyDescent="0.3">
      <c r="B26" s="91" t="s">
        <v>76</v>
      </c>
      <c r="C26" s="91"/>
      <c r="D26" s="91"/>
      <c r="E26" s="91"/>
    </row>
    <row r="28" spans="2:15" ht="31.2" x14ac:dyDescent="0.3">
      <c r="B28" s="92" t="s">
        <v>74</v>
      </c>
      <c r="C28" s="93" t="s">
        <v>73</v>
      </c>
      <c r="D28" s="94" t="s">
        <v>72</v>
      </c>
      <c r="E28" s="94" t="s">
        <v>71</v>
      </c>
    </row>
    <row r="29" spans="2:15" x14ac:dyDescent="0.3">
      <c r="B29" s="95" t="s">
        <v>70</v>
      </c>
      <c r="C29" s="100">
        <v>42277798.060500003</v>
      </c>
      <c r="D29" s="100">
        <v>38919094.360399999</v>
      </c>
      <c r="E29" s="101">
        <v>0.92055632378740104</v>
      </c>
    </row>
    <row r="30" spans="2:15" x14ac:dyDescent="0.3">
      <c r="B30" s="95" t="s">
        <v>1</v>
      </c>
      <c r="C30" s="100">
        <v>42154239.299500003</v>
      </c>
      <c r="D30" s="100">
        <v>38284191.686800003</v>
      </c>
      <c r="E30" s="101">
        <v>0.90819315739031958</v>
      </c>
      <c r="G30" s="102">
        <f>+C29+C30</f>
        <v>84432037.360000014</v>
      </c>
      <c r="H30" s="102">
        <f>+D29+D30</f>
        <v>77203286.047199994</v>
      </c>
      <c r="I30" s="103">
        <f>+H30/G30</f>
        <v>0.91438378678488852</v>
      </c>
    </row>
    <row r="31" spans="2:15" x14ac:dyDescent="0.3">
      <c r="B31" s="95" t="s">
        <v>69</v>
      </c>
      <c r="C31" s="100">
        <v>48975000</v>
      </c>
      <c r="D31" s="100">
        <v>42476154.346299998</v>
      </c>
      <c r="E31" s="101">
        <v>0.86730279420724854</v>
      </c>
      <c r="G31" s="102">
        <f>+C31+C32</f>
        <v>65091754.973339997</v>
      </c>
      <c r="H31" s="102">
        <f>+D31+D32</f>
        <v>51923246.391900003</v>
      </c>
      <c r="I31" s="103">
        <f>+H31/G31</f>
        <v>0.7976931396790039</v>
      </c>
    </row>
    <row r="32" spans="2:15" x14ac:dyDescent="0.3">
      <c r="B32" s="95" t="s">
        <v>68</v>
      </c>
      <c r="C32" s="100">
        <v>16116754.973339999</v>
      </c>
      <c r="D32" s="100">
        <v>9447092.0456000008</v>
      </c>
      <c r="E32" s="101">
        <v>0.58616589141096853</v>
      </c>
      <c r="G32" s="102">
        <f>SUM(G30:G31)</f>
        <v>149523792.33334002</v>
      </c>
      <c r="H32" s="102">
        <f>SUM(H30:H31)</f>
        <v>129126532.4391</v>
      </c>
      <c r="I32" s="103">
        <f>+H32/G32</f>
        <v>0.86358518884561519</v>
      </c>
    </row>
    <row r="33" spans="2:5" ht="15.6" x14ac:dyDescent="0.3">
      <c r="B33" s="97" t="s">
        <v>4</v>
      </c>
      <c r="C33" s="97">
        <v>149523792.33334002</v>
      </c>
      <c r="D33" s="97">
        <v>129126532.4391</v>
      </c>
      <c r="E33" s="98">
        <v>0.86358518884561519</v>
      </c>
    </row>
    <row r="35" spans="2:5" x14ac:dyDescent="0.3">
      <c r="B35" s="91" t="s">
        <v>75</v>
      </c>
      <c r="C35" s="91"/>
      <c r="D35" s="91"/>
      <c r="E35" s="91"/>
    </row>
    <row r="37" spans="2:5" ht="31.2" x14ac:dyDescent="0.3">
      <c r="B37" s="92" t="s">
        <v>74</v>
      </c>
      <c r="C37" s="93" t="s">
        <v>73</v>
      </c>
      <c r="D37" s="94" t="s">
        <v>72</v>
      </c>
      <c r="E37" s="94" t="s">
        <v>71</v>
      </c>
    </row>
    <row r="38" spans="2:5" x14ac:dyDescent="0.3">
      <c r="B38" s="95" t="s">
        <v>70</v>
      </c>
      <c r="C38" s="96">
        <v>0.28274963737040748</v>
      </c>
      <c r="D38" s="96">
        <v>0.30140276847250913</v>
      </c>
      <c r="E38" s="96">
        <v>0.92055632378740104</v>
      </c>
    </row>
    <row r="39" spans="2:5" x14ac:dyDescent="0.3">
      <c r="B39" s="95" t="s">
        <v>1</v>
      </c>
      <c r="C39" s="96">
        <v>0.28192328887381141</v>
      </c>
      <c r="D39" s="96">
        <v>0.29648586517148201</v>
      </c>
      <c r="E39" s="96">
        <v>0.90819315739031958</v>
      </c>
    </row>
    <row r="40" spans="2:5" x14ac:dyDescent="0.3">
      <c r="B40" s="95" t="s">
        <v>69</v>
      </c>
      <c r="C40" s="96">
        <v>0.32753984657383395</v>
      </c>
      <c r="D40" s="96">
        <v>0.32894985673322441</v>
      </c>
      <c r="E40" s="96">
        <v>0.86730279420724854</v>
      </c>
    </row>
    <row r="41" spans="2:5" x14ac:dyDescent="0.3">
      <c r="B41" s="95" t="s">
        <v>68</v>
      </c>
      <c r="C41" s="96">
        <v>0.1077872271819471</v>
      </c>
      <c r="D41" s="96">
        <v>7.3161509622784435E-2</v>
      </c>
      <c r="E41" s="96">
        <v>0.58616589141096853</v>
      </c>
    </row>
    <row r="42" spans="2:5" ht="15.6" x14ac:dyDescent="0.3">
      <c r="B42" s="97" t="s">
        <v>67</v>
      </c>
      <c r="C42" s="104">
        <v>1</v>
      </c>
      <c r="D42" s="104">
        <v>1</v>
      </c>
      <c r="E42" s="104">
        <v>0.86358518884561519</v>
      </c>
    </row>
    <row r="49" spans="2:2" x14ac:dyDescent="0.3">
      <c r="B49" s="99" t="s">
        <v>93</v>
      </c>
    </row>
    <row r="51" spans="2:2" x14ac:dyDescent="0.3">
      <c r="B51" s="89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69"/>
  <sheetViews>
    <sheetView tabSelected="1" topLeftCell="A16" zoomScale="85" zoomScaleNormal="85" workbookViewId="0">
      <selection activeCell="B37" sqref="B37"/>
    </sheetView>
  </sheetViews>
  <sheetFormatPr baseColWidth="10" defaultColWidth="11.44140625" defaultRowHeight="14.4" x14ac:dyDescent="0.3"/>
  <cols>
    <col min="1" max="1" width="11.44140625" style="6"/>
    <col min="2" max="2" width="28.77734375" style="6" customWidth="1"/>
    <col min="3" max="3" width="14.33203125" style="6" bestFit="1" customWidth="1"/>
    <col min="4" max="4" width="18.5546875" style="6" bestFit="1" customWidth="1"/>
    <col min="5" max="5" width="11.6640625" style="6" bestFit="1" customWidth="1"/>
    <col min="6" max="6" width="17.77734375" style="6" bestFit="1" customWidth="1"/>
    <col min="7" max="7" width="11.109375" style="6" bestFit="1" customWidth="1"/>
    <col min="8" max="8" width="18.5546875" style="6" bestFit="1" customWidth="1"/>
    <col min="9" max="9" width="11.109375" style="6" bestFit="1" customWidth="1"/>
    <col min="10" max="10" width="18.5546875" style="6" bestFit="1" customWidth="1"/>
    <col min="11" max="11" width="8.77734375" style="6" bestFit="1" customWidth="1"/>
    <col min="12" max="12" width="15.77734375" style="6" bestFit="1" customWidth="1"/>
    <col min="13" max="13" width="12.6640625" style="15" bestFit="1" customWidth="1"/>
    <col min="14" max="14" width="19.21875" style="15" bestFit="1" customWidth="1"/>
    <col min="15" max="15" width="11.109375" style="6" bestFit="1" customWidth="1"/>
    <col min="16" max="16" width="18.5546875" style="6" bestFit="1" customWidth="1"/>
    <col min="17" max="17" width="8.77734375" style="6" bestFit="1" customWidth="1"/>
    <col min="18" max="18" width="16.77734375" style="6" bestFit="1" customWidth="1"/>
    <col min="19" max="19" width="10.6640625" style="6" bestFit="1" customWidth="1"/>
    <col min="20" max="20" width="16.77734375" style="6" bestFit="1" customWidth="1"/>
    <col min="21" max="21" width="10.6640625" style="6" bestFit="1" customWidth="1"/>
    <col min="22" max="22" width="16.77734375" style="6" bestFit="1" customWidth="1"/>
    <col min="23" max="23" width="12.6640625" style="15" bestFit="1" customWidth="1"/>
    <col min="24" max="24" width="19.21875" style="15" bestFit="1" customWidth="1"/>
    <col min="25" max="16384" width="11.44140625" style="6"/>
  </cols>
  <sheetData>
    <row r="1" spans="2:24" x14ac:dyDescent="0.3">
      <c r="B1" s="7" t="s">
        <v>54</v>
      </c>
    </row>
    <row r="2" spans="2:24" x14ac:dyDescent="0.3">
      <c r="B2" s="7"/>
    </row>
    <row r="3" spans="2:24" x14ac:dyDescent="0.3">
      <c r="B3" s="7"/>
    </row>
    <row r="4" spans="2:24" x14ac:dyDescent="0.3">
      <c r="B4" s="56" t="s">
        <v>50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24" x14ac:dyDescent="0.3">
      <c r="B5" s="73" t="s">
        <v>2</v>
      </c>
      <c r="C5" s="75" t="s">
        <v>6</v>
      </c>
      <c r="D5" s="75"/>
      <c r="E5" s="77" t="s">
        <v>7</v>
      </c>
      <c r="F5" s="83"/>
      <c r="G5" s="75" t="s">
        <v>8</v>
      </c>
      <c r="H5" s="75"/>
      <c r="I5" s="63" t="s">
        <v>9</v>
      </c>
      <c r="J5" s="65"/>
      <c r="K5" s="65"/>
      <c r="L5" s="65"/>
      <c r="M5" s="65"/>
      <c r="N5" s="64"/>
      <c r="O5" s="65" t="s">
        <v>10</v>
      </c>
      <c r="P5" s="64"/>
      <c r="Q5" s="63" t="s">
        <v>11</v>
      </c>
      <c r="R5" s="65"/>
      <c r="S5" s="65"/>
      <c r="T5" s="65"/>
      <c r="U5" s="65"/>
      <c r="V5" s="65"/>
      <c r="W5" s="65"/>
      <c r="X5" s="64"/>
    </row>
    <row r="6" spans="2:24" x14ac:dyDescent="0.3">
      <c r="B6" s="73"/>
      <c r="C6" s="76"/>
      <c r="D6" s="76"/>
      <c r="E6" s="77"/>
      <c r="F6" s="83"/>
      <c r="G6" s="76"/>
      <c r="H6" s="76"/>
      <c r="I6" s="66" t="s">
        <v>12</v>
      </c>
      <c r="J6" s="67"/>
      <c r="K6" s="67" t="s">
        <v>13</v>
      </c>
      <c r="L6" s="67"/>
      <c r="M6" s="68" t="s">
        <v>4</v>
      </c>
      <c r="N6" s="69"/>
      <c r="O6" s="67" t="s">
        <v>14</v>
      </c>
      <c r="P6" s="72"/>
      <c r="Q6" s="66" t="s">
        <v>15</v>
      </c>
      <c r="R6" s="67"/>
      <c r="S6" s="67" t="s">
        <v>16</v>
      </c>
      <c r="T6" s="67"/>
      <c r="U6" s="67" t="s">
        <v>17</v>
      </c>
      <c r="V6" s="67"/>
      <c r="W6" s="68" t="s">
        <v>4</v>
      </c>
      <c r="X6" s="69"/>
    </row>
    <row r="7" spans="2:24" x14ac:dyDescent="0.3">
      <c r="B7" s="73"/>
      <c r="C7" s="76"/>
      <c r="D7" s="76"/>
      <c r="E7" s="79"/>
      <c r="F7" s="80"/>
      <c r="G7" s="76"/>
      <c r="H7" s="76"/>
      <c r="I7" s="66"/>
      <c r="J7" s="67"/>
      <c r="K7" s="67"/>
      <c r="L7" s="67"/>
      <c r="M7" s="70"/>
      <c r="N7" s="71"/>
      <c r="O7" s="67"/>
      <c r="P7" s="72"/>
      <c r="Q7" s="66"/>
      <c r="R7" s="67"/>
      <c r="S7" s="67"/>
      <c r="T7" s="67"/>
      <c r="U7" s="67"/>
      <c r="V7" s="67"/>
      <c r="W7" s="70"/>
      <c r="X7" s="71"/>
    </row>
    <row r="8" spans="2:24" x14ac:dyDescent="0.3">
      <c r="B8" s="74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">
      <c r="B9" s="1" t="s">
        <v>20</v>
      </c>
      <c r="C9" s="2">
        <v>21675</v>
      </c>
      <c r="D9" s="2">
        <v>53080407.210786499</v>
      </c>
      <c r="E9" s="3">
        <v>815</v>
      </c>
      <c r="F9" s="4">
        <v>1552976.4379310883</v>
      </c>
      <c r="G9" s="2">
        <v>1025</v>
      </c>
      <c r="H9" s="2">
        <v>10870406.653281627</v>
      </c>
      <c r="I9" s="3">
        <v>2874</v>
      </c>
      <c r="J9" s="28">
        <v>9554775.4116944373</v>
      </c>
      <c r="K9" s="28">
        <v>0</v>
      </c>
      <c r="L9" s="28">
        <v>0</v>
      </c>
      <c r="M9" s="29">
        <v>2874</v>
      </c>
      <c r="N9" s="5">
        <v>9554775.4116944373</v>
      </c>
      <c r="O9" s="28">
        <v>16312</v>
      </c>
      <c r="P9" s="4">
        <v>26521906.814737938</v>
      </c>
      <c r="Q9" s="3">
        <v>4</v>
      </c>
      <c r="R9" s="28">
        <v>3238.8776766450801</v>
      </c>
      <c r="S9" s="28">
        <v>115</v>
      </c>
      <c r="T9" s="28">
        <v>842459.94500873273</v>
      </c>
      <c r="U9" s="28">
        <v>530</v>
      </c>
      <c r="V9" s="28">
        <v>3734643.0704560373</v>
      </c>
      <c r="W9" s="29">
        <v>649</v>
      </c>
      <c r="X9" s="5">
        <v>4580341.893141415</v>
      </c>
    </row>
    <row r="10" spans="2:24" x14ac:dyDescent="0.3">
      <c r="B10" s="1" t="s">
        <v>21</v>
      </c>
      <c r="C10" s="2">
        <v>249</v>
      </c>
      <c r="D10" s="2">
        <v>1924788.4716850696</v>
      </c>
      <c r="E10" s="3">
        <v>0</v>
      </c>
      <c r="F10" s="4">
        <v>0</v>
      </c>
      <c r="G10" s="2">
        <v>92</v>
      </c>
      <c r="H10" s="2">
        <v>623710.32592512621</v>
      </c>
      <c r="I10" s="3">
        <v>14</v>
      </c>
      <c r="J10" s="28">
        <v>106047.1239288631</v>
      </c>
      <c r="K10" s="28">
        <v>0</v>
      </c>
      <c r="L10" s="28">
        <v>0</v>
      </c>
      <c r="M10" s="29">
        <v>14</v>
      </c>
      <c r="N10" s="5">
        <v>106047.1239288631</v>
      </c>
      <c r="O10" s="28">
        <v>99</v>
      </c>
      <c r="P10" s="4">
        <v>700283.75006312318</v>
      </c>
      <c r="Q10" s="3">
        <v>24</v>
      </c>
      <c r="R10" s="28">
        <v>316817.95940258377</v>
      </c>
      <c r="S10" s="28">
        <v>6</v>
      </c>
      <c r="T10" s="28">
        <v>48060.765524410861</v>
      </c>
      <c r="U10" s="28">
        <v>14</v>
      </c>
      <c r="V10" s="28">
        <v>129868.5468409624</v>
      </c>
      <c r="W10" s="29">
        <v>44</v>
      </c>
      <c r="X10" s="5">
        <v>494747.27176795702</v>
      </c>
    </row>
    <row r="11" spans="2:24" x14ac:dyDescent="0.3">
      <c r="B11" s="6" t="s">
        <v>22</v>
      </c>
      <c r="C11" s="2">
        <v>126676</v>
      </c>
      <c r="D11" s="2">
        <v>97382835.127787665</v>
      </c>
      <c r="E11" s="3">
        <v>0</v>
      </c>
      <c r="F11" s="4">
        <v>0</v>
      </c>
      <c r="G11" s="2">
        <v>29500</v>
      </c>
      <c r="H11" s="2">
        <v>33683832.88554398</v>
      </c>
      <c r="I11" s="3">
        <v>33892</v>
      </c>
      <c r="J11" s="28">
        <v>24357854.366512094</v>
      </c>
      <c r="K11" s="28">
        <v>116</v>
      </c>
      <c r="L11" s="28">
        <v>299157.19690809073</v>
      </c>
      <c r="M11" s="29">
        <v>34008</v>
      </c>
      <c r="N11" s="5">
        <v>24657011.563420184</v>
      </c>
      <c r="O11" s="28">
        <v>40546</v>
      </c>
      <c r="P11" s="4">
        <v>18565756.691538692</v>
      </c>
      <c r="Q11" s="3">
        <v>0</v>
      </c>
      <c r="R11" s="28">
        <v>0</v>
      </c>
      <c r="S11" s="28">
        <v>18526</v>
      </c>
      <c r="T11" s="28">
        <v>13611925.863413393</v>
      </c>
      <c r="U11" s="28">
        <v>4096</v>
      </c>
      <c r="V11" s="28">
        <v>6864308.1238713991</v>
      </c>
      <c r="W11" s="29">
        <v>22622</v>
      </c>
      <c r="X11" s="5">
        <v>20476233.987284794</v>
      </c>
    </row>
    <row r="12" spans="2:24" x14ac:dyDescent="0.3">
      <c r="B12" s="1" t="s">
        <v>23</v>
      </c>
      <c r="C12" s="2">
        <v>7667</v>
      </c>
      <c r="D12" s="2">
        <v>33260177.419868249</v>
      </c>
      <c r="E12" s="3">
        <v>1646</v>
      </c>
      <c r="F12" s="4">
        <v>8347593.8376695393</v>
      </c>
      <c r="G12" s="2">
        <v>146</v>
      </c>
      <c r="H12" s="2">
        <v>300632.43116078939</v>
      </c>
      <c r="I12" s="3">
        <v>125</v>
      </c>
      <c r="J12" s="28">
        <v>344982.8366647918</v>
      </c>
      <c r="K12" s="28">
        <v>6</v>
      </c>
      <c r="L12" s="28">
        <v>9760.0446477546393</v>
      </c>
      <c r="M12" s="29">
        <v>131</v>
      </c>
      <c r="N12" s="5">
        <v>354742.88131254644</v>
      </c>
      <c r="O12" s="28">
        <v>2959</v>
      </c>
      <c r="P12" s="4">
        <v>17889260.202273134</v>
      </c>
      <c r="Q12" s="3">
        <v>0</v>
      </c>
      <c r="R12" s="28">
        <v>0</v>
      </c>
      <c r="S12" s="28">
        <v>150</v>
      </c>
      <c r="T12" s="28">
        <v>2195772.9802376218</v>
      </c>
      <c r="U12" s="28">
        <v>2635</v>
      </c>
      <c r="V12" s="28">
        <v>4172175.0872146175</v>
      </c>
      <c r="W12" s="29">
        <v>2785</v>
      </c>
      <c r="X12" s="5">
        <v>6367948.0674522389</v>
      </c>
    </row>
    <row r="13" spans="2:24" x14ac:dyDescent="0.3">
      <c r="B13" s="6" t="s">
        <v>24</v>
      </c>
      <c r="C13" s="2">
        <v>24597</v>
      </c>
      <c r="D13" s="2">
        <v>75492733.772299945</v>
      </c>
      <c r="E13" s="3">
        <v>0</v>
      </c>
      <c r="F13" s="4">
        <v>0</v>
      </c>
      <c r="G13" s="2">
        <v>2678</v>
      </c>
      <c r="H13" s="2">
        <v>5390356.6744736386</v>
      </c>
      <c r="I13" s="3">
        <v>7817</v>
      </c>
      <c r="J13" s="28">
        <v>16547480.895532263</v>
      </c>
      <c r="K13" s="28">
        <v>0</v>
      </c>
      <c r="L13" s="28">
        <v>0</v>
      </c>
      <c r="M13" s="29">
        <v>7817</v>
      </c>
      <c r="N13" s="5">
        <v>16547480.895532263</v>
      </c>
      <c r="O13" s="28">
        <v>13693</v>
      </c>
      <c r="P13" s="4">
        <v>50597556.703588709</v>
      </c>
      <c r="Q13" s="3">
        <v>0</v>
      </c>
      <c r="R13" s="28">
        <v>0</v>
      </c>
      <c r="S13" s="28">
        <v>285</v>
      </c>
      <c r="T13" s="28">
        <v>1947682.9174277738</v>
      </c>
      <c r="U13" s="28">
        <v>124</v>
      </c>
      <c r="V13" s="28">
        <v>1009656.5812775458</v>
      </c>
      <c r="W13" s="29">
        <v>409</v>
      </c>
      <c r="X13" s="5">
        <v>2957339.4987053196</v>
      </c>
    </row>
    <row r="14" spans="2:24" x14ac:dyDescent="0.3">
      <c r="B14" s="6" t="s">
        <v>25</v>
      </c>
      <c r="C14" s="2">
        <v>330</v>
      </c>
      <c r="D14" s="2">
        <v>5301040.7872214094</v>
      </c>
      <c r="E14" s="3">
        <v>53</v>
      </c>
      <c r="F14" s="4">
        <v>2448259.9390882039</v>
      </c>
      <c r="G14" s="2">
        <v>72</v>
      </c>
      <c r="H14" s="2">
        <v>1301790.2635157842</v>
      </c>
      <c r="I14" s="3">
        <v>101</v>
      </c>
      <c r="J14" s="28">
        <v>941981.14137352793</v>
      </c>
      <c r="K14" s="28">
        <v>0</v>
      </c>
      <c r="L14" s="28">
        <v>0</v>
      </c>
      <c r="M14" s="29">
        <v>101</v>
      </c>
      <c r="N14" s="5">
        <v>941981.14137352793</v>
      </c>
      <c r="O14" s="28">
        <v>96</v>
      </c>
      <c r="P14" s="4">
        <v>591581.04246586561</v>
      </c>
      <c r="Q14" s="3">
        <v>1</v>
      </c>
      <c r="R14" s="28">
        <v>568.82353863058154</v>
      </c>
      <c r="S14" s="28">
        <v>0</v>
      </c>
      <c r="T14" s="28">
        <v>0</v>
      </c>
      <c r="U14" s="28">
        <v>7</v>
      </c>
      <c r="V14" s="28">
        <v>16859.577239396593</v>
      </c>
      <c r="W14" s="29">
        <v>8</v>
      </c>
      <c r="X14" s="5">
        <v>17428.400778027175</v>
      </c>
    </row>
    <row r="15" spans="2:24" x14ac:dyDescent="0.3">
      <c r="B15" s="6" t="s">
        <v>26</v>
      </c>
      <c r="C15" s="2">
        <v>28481</v>
      </c>
      <c r="D15" s="2">
        <v>53721316.608825423</v>
      </c>
      <c r="E15" s="3">
        <v>0</v>
      </c>
      <c r="F15" s="4">
        <v>0</v>
      </c>
      <c r="G15" s="2">
        <v>35</v>
      </c>
      <c r="H15" s="2">
        <v>141650.8722506543</v>
      </c>
      <c r="I15" s="3">
        <v>1525</v>
      </c>
      <c r="J15" s="28">
        <v>2772937.9427902754</v>
      </c>
      <c r="K15" s="28">
        <v>0</v>
      </c>
      <c r="L15" s="28">
        <v>0</v>
      </c>
      <c r="M15" s="29">
        <v>1525</v>
      </c>
      <c r="N15" s="5">
        <v>2772937.9427902754</v>
      </c>
      <c r="O15" s="28">
        <v>20851</v>
      </c>
      <c r="P15" s="4">
        <v>44091388.443788931</v>
      </c>
      <c r="Q15" s="3">
        <v>0</v>
      </c>
      <c r="R15" s="28">
        <v>0</v>
      </c>
      <c r="S15" s="28">
        <v>2463</v>
      </c>
      <c r="T15" s="28">
        <v>0</v>
      </c>
      <c r="U15" s="28">
        <v>3607</v>
      </c>
      <c r="V15" s="28">
        <v>6715339.3499955591</v>
      </c>
      <c r="W15" s="29">
        <v>6070</v>
      </c>
      <c r="X15" s="5">
        <v>6715339.3499955591</v>
      </c>
    </row>
    <row r="16" spans="2:24" x14ac:dyDescent="0.3">
      <c r="B16" s="6" t="s">
        <v>27</v>
      </c>
      <c r="C16" s="2">
        <v>11097</v>
      </c>
      <c r="D16" s="2">
        <v>31430335.42381411</v>
      </c>
      <c r="E16" s="3">
        <v>0</v>
      </c>
      <c r="F16" s="4">
        <v>0</v>
      </c>
      <c r="G16" s="2">
        <v>269</v>
      </c>
      <c r="H16" s="2">
        <v>1256959.3723542634</v>
      </c>
      <c r="I16" s="3">
        <v>4349</v>
      </c>
      <c r="J16" s="28">
        <v>8857956.3526754696</v>
      </c>
      <c r="K16" s="28">
        <v>0</v>
      </c>
      <c r="L16" s="28">
        <v>0</v>
      </c>
      <c r="M16" s="29">
        <v>4349</v>
      </c>
      <c r="N16" s="5">
        <v>8857956.3526754696</v>
      </c>
      <c r="O16" s="28">
        <v>4623</v>
      </c>
      <c r="P16" s="4">
        <v>15654121.575487616</v>
      </c>
      <c r="Q16" s="3">
        <v>0</v>
      </c>
      <c r="R16" s="28">
        <v>0</v>
      </c>
      <c r="S16" s="28">
        <v>445</v>
      </c>
      <c r="T16" s="28">
        <v>832134.25060903083</v>
      </c>
      <c r="U16" s="28">
        <v>1411</v>
      </c>
      <c r="V16" s="28">
        <v>4829163.8726877291</v>
      </c>
      <c r="W16" s="29">
        <v>1856</v>
      </c>
      <c r="X16" s="5">
        <v>5661298.12329676</v>
      </c>
    </row>
    <row r="17" spans="2:24" x14ac:dyDescent="0.3">
      <c r="B17" s="6" t="s">
        <v>28</v>
      </c>
      <c r="C17" s="2">
        <v>1134</v>
      </c>
      <c r="D17" s="2">
        <v>7538940.4204272181</v>
      </c>
      <c r="E17" s="3">
        <v>96</v>
      </c>
      <c r="F17" s="4">
        <v>899830.52084983978</v>
      </c>
      <c r="G17" s="2">
        <v>274</v>
      </c>
      <c r="H17" s="2">
        <v>3056517.5045318166</v>
      </c>
      <c r="I17" s="3">
        <v>162</v>
      </c>
      <c r="J17" s="28">
        <v>731224.8525004657</v>
      </c>
      <c r="K17" s="28">
        <v>62</v>
      </c>
      <c r="L17" s="28">
        <v>128361.63782730512</v>
      </c>
      <c r="M17" s="29">
        <v>224</v>
      </c>
      <c r="N17" s="5">
        <v>859586.49032777082</v>
      </c>
      <c r="O17" s="28">
        <v>188</v>
      </c>
      <c r="P17" s="4">
        <v>1015996.518833377</v>
      </c>
      <c r="Q17" s="3">
        <v>13</v>
      </c>
      <c r="R17" s="28">
        <v>94606.665053032266</v>
      </c>
      <c r="S17" s="28">
        <v>18</v>
      </c>
      <c r="T17" s="28">
        <v>32238.156138282662</v>
      </c>
      <c r="U17" s="28">
        <v>321</v>
      </c>
      <c r="V17" s="28">
        <v>1580164.5646930989</v>
      </c>
      <c r="W17" s="29">
        <v>352</v>
      </c>
      <c r="X17" s="5">
        <v>1707009.3858844137</v>
      </c>
    </row>
    <row r="18" spans="2:24" x14ac:dyDescent="0.3">
      <c r="B18" s="6" t="s">
        <v>29</v>
      </c>
      <c r="C18" s="2">
        <v>62</v>
      </c>
      <c r="D18" s="2">
        <v>743995.4864672377</v>
      </c>
      <c r="E18" s="3">
        <v>2</v>
      </c>
      <c r="F18" s="4">
        <v>174133.20842177846</v>
      </c>
      <c r="G18" s="2">
        <v>4</v>
      </c>
      <c r="H18" s="2">
        <v>27861.313347484556</v>
      </c>
      <c r="I18" s="3">
        <v>16</v>
      </c>
      <c r="J18" s="28">
        <v>206724.88520268234</v>
      </c>
      <c r="K18" s="28">
        <v>0</v>
      </c>
      <c r="L18" s="28">
        <v>0</v>
      </c>
      <c r="M18" s="29">
        <v>16</v>
      </c>
      <c r="N18" s="5">
        <v>206724.88520268234</v>
      </c>
      <c r="O18" s="28">
        <v>32</v>
      </c>
      <c r="P18" s="4">
        <v>268060.66104448581</v>
      </c>
      <c r="Q18" s="3">
        <v>0</v>
      </c>
      <c r="R18" s="28">
        <v>0</v>
      </c>
      <c r="S18" s="28">
        <v>0</v>
      </c>
      <c r="T18" s="28">
        <v>0</v>
      </c>
      <c r="U18" s="28">
        <v>8</v>
      </c>
      <c r="V18" s="28">
        <v>67215.418450806494</v>
      </c>
      <c r="W18" s="29">
        <v>8</v>
      </c>
      <c r="X18" s="5">
        <v>67215.418450806494</v>
      </c>
    </row>
    <row r="19" spans="2:24" x14ac:dyDescent="0.3">
      <c r="B19" s="6" t="s">
        <v>94</v>
      </c>
      <c r="C19" s="2">
        <v>107</v>
      </c>
      <c r="D19" s="2">
        <v>98664.333130758372</v>
      </c>
      <c r="E19" s="3">
        <v>27</v>
      </c>
      <c r="F19" s="4">
        <v>13819.211420352342</v>
      </c>
      <c r="G19" s="2">
        <v>0</v>
      </c>
      <c r="H19" s="2">
        <v>0</v>
      </c>
      <c r="I19" s="3">
        <v>18</v>
      </c>
      <c r="J19" s="28">
        <v>10750.984287960604</v>
      </c>
      <c r="K19" s="28">
        <v>10</v>
      </c>
      <c r="L19" s="28">
        <v>23577.636420308805</v>
      </c>
      <c r="M19" s="29">
        <v>28</v>
      </c>
      <c r="N19" s="5">
        <v>34328.620708269409</v>
      </c>
      <c r="O19" s="28">
        <v>36</v>
      </c>
      <c r="P19" s="4">
        <v>20339.215982642403</v>
      </c>
      <c r="Q19" s="3">
        <v>0</v>
      </c>
      <c r="R19" s="28">
        <v>0</v>
      </c>
      <c r="S19" s="28">
        <v>10</v>
      </c>
      <c r="T19" s="28">
        <v>26468.247680110333</v>
      </c>
      <c r="U19" s="28">
        <v>6</v>
      </c>
      <c r="V19" s="28">
        <v>3709.0373393838818</v>
      </c>
      <c r="W19" s="29">
        <v>16</v>
      </c>
      <c r="X19" s="5">
        <v>30177.285019494215</v>
      </c>
    </row>
    <row r="20" spans="2:24" x14ac:dyDescent="0.3">
      <c r="B20" s="7" t="s">
        <v>4</v>
      </c>
      <c r="C20" s="8">
        <f>+SUM(C9:C19)</f>
        <v>222075</v>
      </c>
      <c r="D20" s="8">
        <f>+SUM(D9:D19)</f>
        <v>359975235.06231362</v>
      </c>
      <c r="E20" s="9">
        <f t="shared" ref="E20:X20" si="0">+SUM(E9:E19)</f>
        <v>2639</v>
      </c>
      <c r="F20" s="10">
        <f t="shared" si="0"/>
        <v>13436613.155380799</v>
      </c>
      <c r="G20" s="8">
        <f t="shared" si="0"/>
        <v>34095</v>
      </c>
      <c r="H20" s="8">
        <f t="shared" si="0"/>
        <v>56653718.296385162</v>
      </c>
      <c r="I20" s="9">
        <f t="shared" si="0"/>
        <v>50893</v>
      </c>
      <c r="J20" s="30">
        <f t="shared" si="0"/>
        <v>64432716.793162838</v>
      </c>
      <c r="K20" s="30">
        <f t="shared" si="0"/>
        <v>194</v>
      </c>
      <c r="L20" s="30">
        <f t="shared" si="0"/>
        <v>460856.51580345928</v>
      </c>
      <c r="M20" s="31">
        <f t="shared" si="0"/>
        <v>51087</v>
      </c>
      <c r="N20" s="11">
        <f t="shared" si="0"/>
        <v>64893573.308966301</v>
      </c>
      <c r="O20" s="30">
        <f t="shared" si="0"/>
        <v>99435</v>
      </c>
      <c r="P20" s="10">
        <f t="shared" si="0"/>
        <v>175916251.6198045</v>
      </c>
      <c r="Q20" s="9">
        <f t="shared" si="0"/>
        <v>42</v>
      </c>
      <c r="R20" s="30">
        <f t="shared" si="0"/>
        <v>415232.32567089167</v>
      </c>
      <c r="S20" s="30">
        <f t="shared" si="0"/>
        <v>22018</v>
      </c>
      <c r="T20" s="30">
        <f t="shared" si="0"/>
        <v>19536743.126039352</v>
      </c>
      <c r="U20" s="30">
        <f t="shared" si="0"/>
        <v>12759</v>
      </c>
      <c r="V20" s="30">
        <f t="shared" si="0"/>
        <v>29123103.230066538</v>
      </c>
      <c r="W20" s="31">
        <f t="shared" si="0"/>
        <v>34819</v>
      </c>
      <c r="X20" s="11">
        <f t="shared" si="0"/>
        <v>49075078.681776784</v>
      </c>
    </row>
    <row r="21" spans="2:24" s="24" customFormat="1" x14ac:dyDescent="0.3">
      <c r="B21" s="24" t="s">
        <v>53</v>
      </c>
      <c r="D21" s="25">
        <f>+(D20*28713.65/784.65)/1000000</f>
        <v>13173.010779643157</v>
      </c>
      <c r="E21" s="27"/>
      <c r="F21" s="34">
        <f>+(F20*28713.65/784.65)/1000000</f>
        <v>491.70229698464266</v>
      </c>
      <c r="H21" s="25">
        <f>+(H20*28713.65/784.65)/1000000</f>
        <v>2073.1982901433757</v>
      </c>
      <c r="I21" s="27"/>
      <c r="J21" s="25">
        <f>+(J20*28713.65/784.65)/1000000</f>
        <v>2357.8646256904353</v>
      </c>
      <c r="K21" s="32"/>
      <c r="L21" s="25">
        <f>+(L20*28713.65/784.65)/1000000</f>
        <v>16.864681953737339</v>
      </c>
      <c r="M21" s="32"/>
      <c r="N21" s="34">
        <f>+(N20*28713.65/784.65)/1000000</f>
        <v>2374.7293076441733</v>
      </c>
      <c r="P21" s="25">
        <f>+(P20*28713.65/784.65)/1000000</f>
        <v>6437.5169544675973</v>
      </c>
      <c r="Q21" s="27"/>
      <c r="R21" s="25">
        <f>+(R20*28713.65/784.65)/1000000</f>
        <v>15.195100577327471</v>
      </c>
      <c r="S21" s="32"/>
      <c r="T21" s="25">
        <f>+(T20*28713.65/784.65)/1000000</f>
        <v>714.93175844134316</v>
      </c>
      <c r="U21" s="32"/>
      <c r="V21" s="25">
        <f>+(V20*28713.65/784.65)/1000000</f>
        <v>1065.737071384694</v>
      </c>
      <c r="W21" s="32"/>
      <c r="X21" s="34">
        <f>+(X20*28713.65/784.65)/1000000</f>
        <v>1795.8639304033647</v>
      </c>
    </row>
    <row r="23" spans="2:24" x14ac:dyDescent="0.3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">
      <c r="B26" s="7" t="s">
        <v>3</v>
      </c>
    </row>
    <row r="27" spans="2:24" x14ac:dyDescent="0.3">
      <c r="B27" s="56" t="s">
        <v>51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2:24" ht="15" customHeight="1" x14ac:dyDescent="0.3">
      <c r="B28" s="73" t="s">
        <v>31</v>
      </c>
      <c r="C28" s="75" t="s">
        <v>6</v>
      </c>
      <c r="D28" s="75"/>
      <c r="E28" s="77" t="s">
        <v>7</v>
      </c>
      <c r="F28" s="78"/>
      <c r="G28" s="79" t="s">
        <v>8</v>
      </c>
      <c r="H28" s="80"/>
      <c r="I28" s="63" t="s">
        <v>9</v>
      </c>
      <c r="J28" s="65"/>
      <c r="K28" s="65"/>
      <c r="L28" s="65"/>
      <c r="M28" s="65"/>
      <c r="N28" s="64"/>
      <c r="O28" s="63" t="s">
        <v>10</v>
      </c>
      <c r="P28" s="64"/>
      <c r="Q28" s="63" t="s">
        <v>11</v>
      </c>
      <c r="R28" s="65"/>
      <c r="S28" s="65"/>
      <c r="T28" s="65"/>
      <c r="U28" s="65"/>
      <c r="V28" s="65"/>
      <c r="W28" s="65"/>
      <c r="X28" s="64"/>
    </row>
    <row r="29" spans="2:24" ht="15" customHeight="1" x14ac:dyDescent="0.3">
      <c r="B29" s="73"/>
      <c r="C29" s="76"/>
      <c r="D29" s="76"/>
      <c r="E29" s="77"/>
      <c r="F29" s="78"/>
      <c r="G29" s="81"/>
      <c r="H29" s="82"/>
      <c r="I29" s="66" t="s">
        <v>12</v>
      </c>
      <c r="J29" s="67"/>
      <c r="K29" s="67" t="s">
        <v>13</v>
      </c>
      <c r="L29" s="67"/>
      <c r="M29" s="68" t="s">
        <v>4</v>
      </c>
      <c r="N29" s="69"/>
      <c r="O29" s="66" t="s">
        <v>14</v>
      </c>
      <c r="P29" s="72"/>
      <c r="Q29" s="66" t="s">
        <v>15</v>
      </c>
      <c r="R29" s="67"/>
      <c r="S29" s="67" t="s">
        <v>16</v>
      </c>
      <c r="T29" s="67"/>
      <c r="U29" s="67" t="s">
        <v>17</v>
      </c>
      <c r="V29" s="67"/>
      <c r="W29" s="68" t="s">
        <v>4</v>
      </c>
      <c r="X29" s="69"/>
    </row>
    <row r="30" spans="2:24" x14ac:dyDescent="0.3">
      <c r="B30" s="73"/>
      <c r="C30" s="76"/>
      <c r="D30" s="76"/>
      <c r="E30" s="79"/>
      <c r="F30" s="75"/>
      <c r="G30" s="81"/>
      <c r="H30" s="82"/>
      <c r="I30" s="66"/>
      <c r="J30" s="67"/>
      <c r="K30" s="67"/>
      <c r="L30" s="67"/>
      <c r="M30" s="70"/>
      <c r="N30" s="71"/>
      <c r="O30" s="66"/>
      <c r="P30" s="72"/>
      <c r="Q30" s="66"/>
      <c r="R30" s="67"/>
      <c r="S30" s="67"/>
      <c r="T30" s="67"/>
      <c r="U30" s="67"/>
      <c r="V30" s="67"/>
      <c r="W30" s="70"/>
      <c r="X30" s="71"/>
    </row>
    <row r="31" spans="2:24" x14ac:dyDescent="0.3">
      <c r="B31" s="74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">
      <c r="B32" s="6" t="s">
        <v>32</v>
      </c>
      <c r="C32" s="2">
        <v>194235</v>
      </c>
      <c r="D32" s="2">
        <v>115324087.22119966</v>
      </c>
      <c r="E32" s="3">
        <v>1932</v>
      </c>
      <c r="F32" s="28">
        <v>4784052.510635186</v>
      </c>
      <c r="G32" s="3">
        <v>30796</v>
      </c>
      <c r="H32" s="4">
        <v>22312644.219978996</v>
      </c>
      <c r="I32" s="3">
        <v>46002</v>
      </c>
      <c r="J32" s="28">
        <v>19215153.213610951</v>
      </c>
      <c r="K32" s="28">
        <v>125</v>
      </c>
      <c r="L32" s="28">
        <v>65289.172292620409</v>
      </c>
      <c r="M32" s="29">
        <v>46127</v>
      </c>
      <c r="N32" s="5">
        <v>19280442.385903571</v>
      </c>
      <c r="O32" s="3">
        <v>84159</v>
      </c>
      <c r="P32" s="4">
        <v>49968710.685092278</v>
      </c>
      <c r="Q32" s="3">
        <v>18</v>
      </c>
      <c r="R32" s="28">
        <v>38703.648125543077</v>
      </c>
      <c r="S32" s="28">
        <v>20185</v>
      </c>
      <c r="T32" s="28">
        <v>9481806.2214660961</v>
      </c>
      <c r="U32" s="28">
        <v>11018</v>
      </c>
      <c r="V32" s="28">
        <v>9457727.5499979984</v>
      </c>
      <c r="W32" s="29">
        <v>31221</v>
      </c>
      <c r="X32" s="5">
        <v>18978237.419589639</v>
      </c>
    </row>
    <row r="33" spans="2:24" x14ac:dyDescent="0.3">
      <c r="B33" s="6" t="s">
        <v>1</v>
      </c>
      <c r="C33" s="2">
        <v>19301</v>
      </c>
      <c r="D33" s="2">
        <v>89204974.998963907</v>
      </c>
      <c r="E33" s="3">
        <v>460</v>
      </c>
      <c r="F33" s="28">
        <v>3432990.2681477275</v>
      </c>
      <c r="G33" s="3">
        <v>2373</v>
      </c>
      <c r="H33" s="4">
        <v>13147090.927973282</v>
      </c>
      <c r="I33" s="3">
        <v>3270</v>
      </c>
      <c r="J33" s="28">
        <v>13098934.904757841</v>
      </c>
      <c r="K33" s="28">
        <v>44</v>
      </c>
      <c r="L33" s="28">
        <v>119295.18378889481</v>
      </c>
      <c r="M33" s="29">
        <v>3314</v>
      </c>
      <c r="N33" s="5">
        <v>13218230.088546736</v>
      </c>
      <c r="O33" s="3">
        <v>10819</v>
      </c>
      <c r="P33" s="4">
        <v>48879685.002046064</v>
      </c>
      <c r="Q33" s="3">
        <v>13</v>
      </c>
      <c r="R33" s="28">
        <v>55896.759903390899</v>
      </c>
      <c r="S33" s="28">
        <v>1049</v>
      </c>
      <c r="T33" s="28">
        <v>3074989.5250865007</v>
      </c>
      <c r="U33" s="28">
        <v>1273</v>
      </c>
      <c r="V33" s="28">
        <v>7396092.4272602042</v>
      </c>
      <c r="W33" s="29">
        <v>2335</v>
      </c>
      <c r="X33" s="5">
        <v>10526978.712250095</v>
      </c>
    </row>
    <row r="34" spans="2:24" x14ac:dyDescent="0.3">
      <c r="B34" s="6" t="s">
        <v>33</v>
      </c>
      <c r="C34" s="2">
        <v>7386</v>
      </c>
      <c r="D34" s="2">
        <v>117974579.17109111</v>
      </c>
      <c r="E34" s="3">
        <v>213</v>
      </c>
      <c r="F34" s="28">
        <v>3832948.4074299159</v>
      </c>
      <c r="G34" s="3">
        <v>837</v>
      </c>
      <c r="H34" s="4">
        <v>16585467.099410908</v>
      </c>
      <c r="I34" s="3">
        <v>1222</v>
      </c>
      <c r="J34" s="28">
        <v>20069548.903221987</v>
      </c>
      <c r="K34" s="28">
        <v>21</v>
      </c>
      <c r="L34" s="28">
        <v>91690.958794858889</v>
      </c>
      <c r="M34" s="29">
        <v>1243</v>
      </c>
      <c r="N34" s="5">
        <v>20161239.862016845</v>
      </c>
      <c r="O34" s="3">
        <v>4087</v>
      </c>
      <c r="P34" s="4">
        <v>62956012.488450624</v>
      </c>
      <c r="Q34" s="3">
        <v>10</v>
      </c>
      <c r="R34" s="28">
        <v>259631.91764195773</v>
      </c>
      <c r="S34" s="28">
        <v>579</v>
      </c>
      <c r="T34" s="28">
        <v>5226425.9706794508</v>
      </c>
      <c r="U34" s="28">
        <v>417</v>
      </c>
      <c r="V34" s="28">
        <v>8952853.4254614096</v>
      </c>
      <c r="W34" s="29">
        <v>1006</v>
      </c>
      <c r="X34" s="5">
        <v>14438911.313782819</v>
      </c>
    </row>
    <row r="35" spans="2:24" x14ac:dyDescent="0.3">
      <c r="B35" s="6" t="s">
        <v>34</v>
      </c>
      <c r="C35" s="2">
        <v>1153</v>
      </c>
      <c r="D35" s="2">
        <v>37471593.671058886</v>
      </c>
      <c r="E35" s="3">
        <v>34</v>
      </c>
      <c r="F35" s="28">
        <v>1386621.9691679741</v>
      </c>
      <c r="G35" s="3">
        <v>89</v>
      </c>
      <c r="H35" s="4">
        <v>4608516.0490219807</v>
      </c>
      <c r="I35" s="3">
        <v>399</v>
      </c>
      <c r="J35" s="28">
        <v>12049079.771572057</v>
      </c>
      <c r="K35" s="28">
        <v>4</v>
      </c>
      <c r="L35" s="28">
        <v>184581.20092708518</v>
      </c>
      <c r="M35" s="29">
        <v>403</v>
      </c>
      <c r="N35" s="5">
        <v>12233660.972499141</v>
      </c>
      <c r="O35" s="3">
        <v>370</v>
      </c>
      <c r="P35" s="4">
        <v>14111843.444215557</v>
      </c>
      <c r="Q35" s="3">
        <v>1</v>
      </c>
      <c r="R35" s="28">
        <v>61000</v>
      </c>
      <c r="S35" s="28">
        <v>205</v>
      </c>
      <c r="T35" s="28">
        <v>1753521.4088073093</v>
      </c>
      <c r="U35" s="28">
        <v>51</v>
      </c>
      <c r="V35" s="28">
        <v>3316429.8273469238</v>
      </c>
      <c r="W35" s="29">
        <v>257</v>
      </c>
      <c r="X35" s="5">
        <v>5130951.2361542331</v>
      </c>
    </row>
    <row r="36" spans="2:24" x14ac:dyDescent="0.3">
      <c r="B36" s="7" t="s">
        <v>4</v>
      </c>
      <c r="C36" s="8">
        <f>+SUM(C32:C35)</f>
        <v>222075</v>
      </c>
      <c r="D36" s="8">
        <f t="shared" ref="D36:V36" si="1">+SUM(D32:D35)</f>
        <v>359975235.06231356</v>
      </c>
      <c r="E36" s="9">
        <f t="shared" si="1"/>
        <v>2639</v>
      </c>
      <c r="F36" s="30">
        <f t="shared" si="1"/>
        <v>13436613.155380804</v>
      </c>
      <c r="G36" s="9">
        <f t="shared" si="1"/>
        <v>34095</v>
      </c>
      <c r="H36" s="10">
        <f t="shared" si="1"/>
        <v>56653718.296385162</v>
      </c>
      <c r="I36" s="9">
        <f t="shared" si="1"/>
        <v>50893</v>
      </c>
      <c r="J36" s="30">
        <f t="shared" si="1"/>
        <v>64432716.793162838</v>
      </c>
      <c r="K36" s="30">
        <f t="shared" si="1"/>
        <v>194</v>
      </c>
      <c r="L36" s="30">
        <f t="shared" si="1"/>
        <v>460856.51580345928</v>
      </c>
      <c r="M36" s="31">
        <f t="shared" si="1"/>
        <v>51087</v>
      </c>
      <c r="N36" s="11">
        <f t="shared" si="1"/>
        <v>64893573.308966286</v>
      </c>
      <c r="O36" s="9">
        <f t="shared" si="1"/>
        <v>99435</v>
      </c>
      <c r="P36" s="10">
        <f t="shared" si="1"/>
        <v>175916251.61980453</v>
      </c>
      <c r="Q36" s="9">
        <f>+SUM(Q32:Q35)</f>
        <v>42</v>
      </c>
      <c r="R36" s="30">
        <f t="shared" si="1"/>
        <v>415232.32567089167</v>
      </c>
      <c r="S36" s="30">
        <f t="shared" si="1"/>
        <v>22018</v>
      </c>
      <c r="T36" s="30">
        <f t="shared" si="1"/>
        <v>19536743.126039356</v>
      </c>
      <c r="U36" s="30">
        <f t="shared" si="1"/>
        <v>12759</v>
      </c>
      <c r="V36" s="30">
        <f t="shared" si="1"/>
        <v>29123103.230066534</v>
      </c>
      <c r="W36" s="31">
        <f>+SUM(W32:W35)</f>
        <v>34819</v>
      </c>
      <c r="X36" s="11">
        <f>+SUM(X32:X35)</f>
        <v>49075078.681776784</v>
      </c>
    </row>
    <row r="37" spans="2:24" s="24" customFormat="1" x14ac:dyDescent="0.3">
      <c r="B37" s="24" t="s">
        <v>53</v>
      </c>
      <c r="D37" s="25">
        <f>+(D36*28713.65/784.65)/1000000</f>
        <v>13173.010779643155</v>
      </c>
      <c r="E37" s="27"/>
      <c r="F37" s="34">
        <f>+(F36*28713.65/784.65)/1000000</f>
        <v>491.70229698464294</v>
      </c>
      <c r="H37" s="25">
        <f>+(H36*28713.65/784.65)/1000000</f>
        <v>2073.1982901433757</v>
      </c>
      <c r="I37" s="27"/>
      <c r="J37" s="25">
        <f>+(J36*28713.65/784.65)/1000000</f>
        <v>2357.8646256904353</v>
      </c>
      <c r="K37" s="32"/>
      <c r="L37" s="25">
        <f>+(L36*28713.65/784.65)/1000000</f>
        <v>16.864681953737339</v>
      </c>
      <c r="M37" s="32"/>
      <c r="N37" s="34">
        <f>+(N36*28713.65/784.65)/1000000</f>
        <v>2374.7293076441729</v>
      </c>
      <c r="P37" s="25">
        <f>+(P36*28713.65/784.65)/1000000</f>
        <v>6437.5169544675991</v>
      </c>
      <c r="Q37" s="27"/>
      <c r="R37" s="25">
        <f>+(R36*28713.65/784.65)/1000000</f>
        <v>15.195100577327471</v>
      </c>
      <c r="S37" s="32"/>
      <c r="T37" s="25">
        <f>+(T36*28713.65/784.65)/1000000</f>
        <v>714.93175844134328</v>
      </c>
      <c r="U37" s="32"/>
      <c r="V37" s="25">
        <f>+(V36*28713.65/784.65)/1000000</f>
        <v>1065.7370713846938</v>
      </c>
      <c r="W37" s="32"/>
      <c r="X37" s="34">
        <f>+(X36*28713.65/784.65)/1000000</f>
        <v>1795.8639304033647</v>
      </c>
    </row>
    <row r="38" spans="2:24" x14ac:dyDescent="0.3">
      <c r="P38" s="26"/>
    </row>
    <row r="39" spans="2:24" x14ac:dyDescent="0.3">
      <c r="B39" s="6" t="s">
        <v>30</v>
      </c>
      <c r="P39" s="26"/>
    </row>
    <row r="42" spans="2:24" x14ac:dyDescent="0.3">
      <c r="B42" s="6" t="s">
        <v>35</v>
      </c>
    </row>
    <row r="43" spans="2:24" x14ac:dyDescent="0.3">
      <c r="B43" s="6" t="s">
        <v>36</v>
      </c>
    </row>
    <row r="44" spans="2:24" x14ac:dyDescent="0.3">
      <c r="B44" s="6" t="s">
        <v>37</v>
      </c>
    </row>
    <row r="45" spans="2:24" x14ac:dyDescent="0.3">
      <c r="B45" s="6" t="s">
        <v>38</v>
      </c>
    </row>
    <row r="46" spans="2:24" ht="30" customHeight="1" x14ac:dyDescent="0.3">
      <c r="B46" s="57" t="s">
        <v>90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2:24" x14ac:dyDescent="0.3">
      <c r="B47" s="105" t="s">
        <v>96</v>
      </c>
    </row>
    <row r="49" spans="2:22" x14ac:dyDescent="0.3">
      <c r="B49" s="59" t="s">
        <v>39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</row>
    <row r="50" spans="2:22" x14ac:dyDescent="0.3">
      <c r="B50" s="60" t="s">
        <v>40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</row>
    <row r="51" spans="2:22" x14ac:dyDescent="0.3">
      <c r="B51" s="61" t="s">
        <v>41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</row>
    <row r="52" spans="2:22" x14ac:dyDescent="0.3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</row>
    <row r="53" spans="2:22" x14ac:dyDescent="0.3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</row>
    <row r="54" spans="2:22" x14ac:dyDescent="0.3">
      <c r="B54" s="61" t="s">
        <v>42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</row>
    <row r="55" spans="2:22" x14ac:dyDescent="0.3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</row>
    <row r="56" spans="2:22" x14ac:dyDescent="0.3">
      <c r="B56" s="58" t="s">
        <v>43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</row>
    <row r="57" spans="2:22" x14ac:dyDescent="0.3">
      <c r="B57" s="62" t="s">
        <v>44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</row>
    <row r="58" spans="2:22" x14ac:dyDescent="0.3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</row>
    <row r="59" spans="2:22" x14ac:dyDescent="0.3">
      <c r="B59" s="58" t="s">
        <v>45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</row>
    <row r="60" spans="2:22" x14ac:dyDescent="0.3">
      <c r="B60" s="58" t="s">
        <v>46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</row>
    <row r="61" spans="2:22" x14ac:dyDescent="0.3">
      <c r="B61" s="58" t="s">
        <v>47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</row>
    <row r="62" spans="2:22" x14ac:dyDescent="0.3">
      <c r="B62" s="58" t="s">
        <v>48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</row>
    <row r="65" spans="2:2" x14ac:dyDescent="0.3">
      <c r="B65" s="16" t="s">
        <v>49</v>
      </c>
    </row>
    <row r="66" spans="2:2" x14ac:dyDescent="0.3">
      <c r="B66" s="23" t="s">
        <v>55</v>
      </c>
    </row>
    <row r="67" spans="2:2" x14ac:dyDescent="0.3">
      <c r="B67" s="6" t="s">
        <v>30</v>
      </c>
    </row>
    <row r="69" spans="2:2" x14ac:dyDescent="0.3">
      <c r="B69" s="6" t="s">
        <v>56</v>
      </c>
    </row>
  </sheetData>
  <mergeCells count="43">
    <mergeCell ref="O5:P5"/>
    <mergeCell ref="Q5:X5"/>
    <mergeCell ref="I6:J7"/>
    <mergeCell ref="K6:L7"/>
    <mergeCell ref="M6:N7"/>
    <mergeCell ref="O6:P7"/>
    <mergeCell ref="Q6:R7"/>
    <mergeCell ref="S6:T7"/>
    <mergeCell ref="U6:V7"/>
    <mergeCell ref="W6:X7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O28:P28"/>
    <mergeCell ref="Q28:X28"/>
    <mergeCell ref="I29:J30"/>
    <mergeCell ref="K29:L30"/>
    <mergeCell ref="M29:N30"/>
    <mergeCell ref="O29:P30"/>
    <mergeCell ref="Q29:R30"/>
    <mergeCell ref="S29:T30"/>
    <mergeCell ref="U29:V30"/>
    <mergeCell ref="W29:X30"/>
    <mergeCell ref="B46:X46"/>
    <mergeCell ref="B59:V59"/>
    <mergeCell ref="B60:V60"/>
    <mergeCell ref="B61:V61"/>
    <mergeCell ref="B62:V62"/>
    <mergeCell ref="B49:V49"/>
    <mergeCell ref="B50:V50"/>
    <mergeCell ref="B51:V53"/>
    <mergeCell ref="B54:V55"/>
    <mergeCell ref="B56:V56"/>
    <mergeCell ref="B57:V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3"/>
  <sheetViews>
    <sheetView topLeftCell="D28" zoomScale="70" zoomScaleNormal="70" workbookViewId="0">
      <selection activeCell="D50" sqref="D50:Y50"/>
    </sheetView>
  </sheetViews>
  <sheetFormatPr baseColWidth="10" defaultColWidth="11.44140625" defaultRowHeight="14.4" x14ac:dyDescent="0.3"/>
  <cols>
    <col min="1" max="1" width="11.44140625" style="6"/>
    <col min="2" max="2" width="20.77734375" style="6" customWidth="1"/>
    <col min="3" max="3" width="28.7773437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21875" style="6" bestFit="1" customWidth="1"/>
    <col min="8" max="8" width="11" style="6" bestFit="1" customWidth="1"/>
    <col min="9" max="9" width="15.77734375" style="6" bestFit="1" customWidth="1"/>
    <col min="10" max="10" width="11" style="6" bestFit="1" customWidth="1"/>
    <col min="11" max="11" width="15.77734375" style="6" bestFit="1" customWidth="1"/>
    <col min="12" max="12" width="8.77734375" style="6" bestFit="1" customWidth="1"/>
    <col min="13" max="13" width="12.44140625" style="6" bestFit="1" customWidth="1"/>
    <col min="14" max="14" width="12.5546875" style="15" bestFit="1" customWidth="1"/>
    <col min="15" max="15" width="18.21875" style="15" bestFit="1" customWidth="1"/>
    <col min="16" max="16" width="11" style="6" bestFit="1" customWidth="1"/>
    <col min="17" max="17" width="16.77734375" style="6" bestFit="1" customWidth="1"/>
    <col min="18" max="18" width="8.77734375" style="6" bestFit="1" customWidth="1"/>
    <col min="19" max="19" width="12" style="6" bestFit="1" customWidth="1"/>
    <col min="20" max="20" width="10.5546875" style="6" bestFit="1" customWidth="1"/>
    <col min="21" max="21" width="15.77734375" style="6" bestFit="1" customWidth="1"/>
    <col min="22" max="22" width="10.5546875" style="6" bestFit="1" customWidth="1"/>
    <col min="23" max="23" width="15.21875" style="6" bestFit="1" customWidth="1"/>
    <col min="24" max="24" width="12.5546875" style="15" bestFit="1" customWidth="1"/>
    <col min="25" max="25" width="18.21875" style="15" bestFit="1" customWidth="1"/>
    <col min="26" max="16384" width="11.44140625" style="6"/>
  </cols>
  <sheetData>
    <row r="2" spans="2:25" x14ac:dyDescent="0.3">
      <c r="B2" s="7" t="s">
        <v>5</v>
      </c>
    </row>
    <row r="3" spans="2:25" ht="15.6" x14ac:dyDescent="0.3">
      <c r="B3" s="7" t="s">
        <v>52</v>
      </c>
      <c r="C3" s="14"/>
    </row>
    <row r="4" spans="2:25" x14ac:dyDescent="0.3">
      <c r="B4" s="73" t="s">
        <v>2</v>
      </c>
      <c r="C4" s="73" t="s">
        <v>31</v>
      </c>
      <c r="D4" s="75" t="s">
        <v>6</v>
      </c>
      <c r="E4" s="75"/>
      <c r="F4" s="77" t="s">
        <v>7</v>
      </c>
      <c r="G4" s="83"/>
      <c r="H4" s="75" t="s">
        <v>8</v>
      </c>
      <c r="I4" s="75"/>
      <c r="J4" s="63" t="s">
        <v>9</v>
      </c>
      <c r="K4" s="65"/>
      <c r="L4" s="65"/>
      <c r="M4" s="65"/>
      <c r="N4" s="65"/>
      <c r="O4" s="64"/>
      <c r="P4" s="65" t="s">
        <v>10</v>
      </c>
      <c r="Q4" s="65"/>
      <c r="R4" s="63" t="s">
        <v>11</v>
      </c>
      <c r="S4" s="65"/>
      <c r="T4" s="65"/>
      <c r="U4" s="65"/>
      <c r="V4" s="65"/>
      <c r="W4" s="65"/>
      <c r="X4" s="65"/>
      <c r="Y4" s="64"/>
    </row>
    <row r="5" spans="2:25" x14ac:dyDescent="0.3">
      <c r="B5" s="73"/>
      <c r="C5" s="73"/>
      <c r="D5" s="76"/>
      <c r="E5" s="76"/>
      <c r="F5" s="77"/>
      <c r="G5" s="83"/>
      <c r="H5" s="76"/>
      <c r="I5" s="76"/>
      <c r="J5" s="66" t="s">
        <v>12</v>
      </c>
      <c r="K5" s="67"/>
      <c r="L5" s="67" t="s">
        <v>13</v>
      </c>
      <c r="M5" s="67"/>
      <c r="N5" s="68" t="s">
        <v>4</v>
      </c>
      <c r="O5" s="69"/>
      <c r="P5" s="67" t="s">
        <v>14</v>
      </c>
      <c r="Q5" s="67"/>
      <c r="R5" s="66" t="s">
        <v>15</v>
      </c>
      <c r="S5" s="67"/>
      <c r="T5" s="67" t="s">
        <v>16</v>
      </c>
      <c r="U5" s="67"/>
      <c r="V5" s="67" t="s">
        <v>17</v>
      </c>
      <c r="W5" s="67"/>
      <c r="X5" s="68" t="s">
        <v>4</v>
      </c>
      <c r="Y5" s="69"/>
    </row>
    <row r="6" spans="2:25" x14ac:dyDescent="0.3">
      <c r="B6" s="73"/>
      <c r="C6" s="73"/>
      <c r="D6" s="76"/>
      <c r="E6" s="76"/>
      <c r="F6" s="79"/>
      <c r="G6" s="80"/>
      <c r="H6" s="76"/>
      <c r="I6" s="76"/>
      <c r="J6" s="66"/>
      <c r="K6" s="67"/>
      <c r="L6" s="67"/>
      <c r="M6" s="67"/>
      <c r="N6" s="70"/>
      <c r="O6" s="71"/>
      <c r="P6" s="67"/>
      <c r="Q6" s="67"/>
      <c r="R6" s="66"/>
      <c r="S6" s="67"/>
      <c r="T6" s="67"/>
      <c r="U6" s="67"/>
      <c r="V6" s="67"/>
      <c r="W6" s="67"/>
      <c r="X6" s="70"/>
      <c r="Y6" s="71"/>
    </row>
    <row r="7" spans="2:25" x14ac:dyDescent="0.3">
      <c r="B7" s="74"/>
      <c r="C7" s="74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">
      <c r="B8" s="84" t="s">
        <v>20</v>
      </c>
      <c r="C8" s="6" t="s">
        <v>32</v>
      </c>
      <c r="D8" s="35">
        <v>16725</v>
      </c>
      <c r="E8" s="35">
        <v>15649340.000661707</v>
      </c>
      <c r="F8" s="36">
        <v>674</v>
      </c>
      <c r="G8" s="37">
        <v>676626.68789930921</v>
      </c>
      <c r="H8" s="35">
        <v>464</v>
      </c>
      <c r="I8" s="38">
        <v>771962.1852324591</v>
      </c>
      <c r="J8" s="36">
        <v>1974</v>
      </c>
      <c r="K8" s="39">
        <v>1555806.2802882949</v>
      </c>
      <c r="L8" s="40">
        <v>0</v>
      </c>
      <c r="M8" s="39">
        <v>0</v>
      </c>
      <c r="N8" s="49">
        <v>1974</v>
      </c>
      <c r="O8" s="50">
        <v>1555806.2802882949</v>
      </c>
      <c r="P8" s="35">
        <v>13164</v>
      </c>
      <c r="Q8" s="38">
        <v>12193130.675236342</v>
      </c>
      <c r="R8" s="36">
        <v>4</v>
      </c>
      <c r="S8" s="39">
        <v>3238.8776766450801</v>
      </c>
      <c r="T8" s="40">
        <v>87</v>
      </c>
      <c r="U8" s="39">
        <v>110821.85650378827</v>
      </c>
      <c r="V8" s="40">
        <v>358</v>
      </c>
      <c r="W8" s="39">
        <v>337753.43782486726</v>
      </c>
      <c r="X8" s="49">
        <v>449</v>
      </c>
      <c r="Y8" s="50">
        <v>451814.17200530058</v>
      </c>
    </row>
    <row r="9" spans="2:25" x14ac:dyDescent="0.3">
      <c r="B9" s="87"/>
      <c r="C9" s="6" t="s">
        <v>1</v>
      </c>
      <c r="D9" s="35">
        <v>3607</v>
      </c>
      <c r="E9" s="35">
        <v>13895614.987262156</v>
      </c>
      <c r="F9" s="36">
        <v>112</v>
      </c>
      <c r="G9" s="37">
        <v>342805.59942744998</v>
      </c>
      <c r="H9" s="35">
        <v>270</v>
      </c>
      <c r="I9" s="38">
        <v>1903533.6851985031</v>
      </c>
      <c r="J9" s="36">
        <v>500</v>
      </c>
      <c r="K9" s="39">
        <v>2045772.6551657487</v>
      </c>
      <c r="L9" s="40">
        <v>0</v>
      </c>
      <c r="M9" s="39">
        <v>0</v>
      </c>
      <c r="N9" s="49">
        <v>500</v>
      </c>
      <c r="O9" s="50">
        <v>2045772.6551657487</v>
      </c>
      <c r="P9" s="35">
        <v>2626</v>
      </c>
      <c r="Q9" s="38">
        <v>8974182.1495699771</v>
      </c>
      <c r="R9" s="36">
        <v>0</v>
      </c>
      <c r="S9" s="39">
        <v>0</v>
      </c>
      <c r="T9" s="40">
        <v>11</v>
      </c>
      <c r="U9" s="39">
        <v>52518.575660008391</v>
      </c>
      <c r="V9" s="40">
        <v>88</v>
      </c>
      <c r="W9" s="39">
        <v>576802.32224046742</v>
      </c>
      <c r="X9" s="49">
        <v>99</v>
      </c>
      <c r="Y9" s="50">
        <v>629320.89790047577</v>
      </c>
    </row>
    <row r="10" spans="2:25" x14ac:dyDescent="0.3">
      <c r="B10" s="87"/>
      <c r="C10" s="6" t="s">
        <v>33</v>
      </c>
      <c r="D10" s="35">
        <v>1204</v>
      </c>
      <c r="E10" s="35">
        <v>17936782.072080698</v>
      </c>
      <c r="F10" s="36">
        <v>27</v>
      </c>
      <c r="G10" s="37">
        <v>279309.6663085327</v>
      </c>
      <c r="H10" s="35">
        <v>256</v>
      </c>
      <c r="I10" s="38">
        <v>5944134.5840741247</v>
      </c>
      <c r="J10" s="36">
        <v>354</v>
      </c>
      <c r="K10" s="39">
        <v>4730990.3129696148</v>
      </c>
      <c r="L10" s="40">
        <v>0</v>
      </c>
      <c r="M10" s="39">
        <v>0</v>
      </c>
      <c r="N10" s="49">
        <v>354</v>
      </c>
      <c r="O10" s="50">
        <v>4730990.3129696148</v>
      </c>
      <c r="P10" s="35">
        <v>479</v>
      </c>
      <c r="Q10" s="38">
        <v>4473958.641412707</v>
      </c>
      <c r="R10" s="36">
        <v>0</v>
      </c>
      <c r="S10" s="39">
        <v>0</v>
      </c>
      <c r="T10" s="40">
        <v>12</v>
      </c>
      <c r="U10" s="39">
        <v>290802.45806437009</v>
      </c>
      <c r="V10" s="40">
        <v>76</v>
      </c>
      <c r="W10" s="39">
        <v>2217586.409251349</v>
      </c>
      <c r="X10" s="49">
        <v>88</v>
      </c>
      <c r="Y10" s="50">
        <v>2508388.8673157189</v>
      </c>
    </row>
    <row r="11" spans="2:25" x14ac:dyDescent="0.3">
      <c r="B11" s="87"/>
      <c r="C11" s="6" t="s">
        <v>34</v>
      </c>
      <c r="D11" s="35">
        <v>139</v>
      </c>
      <c r="E11" s="35">
        <v>5598670.1507819444</v>
      </c>
      <c r="F11" s="36">
        <v>2</v>
      </c>
      <c r="G11" s="37">
        <v>254234.48429579657</v>
      </c>
      <c r="H11" s="35">
        <v>35</v>
      </c>
      <c r="I11" s="38">
        <v>2250776.1987765399</v>
      </c>
      <c r="J11" s="36">
        <v>46</v>
      </c>
      <c r="K11" s="39">
        <v>1222206.1632707787</v>
      </c>
      <c r="L11" s="40">
        <v>0</v>
      </c>
      <c r="M11" s="39">
        <v>0</v>
      </c>
      <c r="N11" s="49">
        <v>46</v>
      </c>
      <c r="O11" s="50">
        <v>1222206.1632707787</v>
      </c>
      <c r="P11" s="35">
        <v>43</v>
      </c>
      <c r="Q11" s="38">
        <v>880635.34851891</v>
      </c>
      <c r="R11" s="36">
        <v>0</v>
      </c>
      <c r="S11" s="39">
        <v>0</v>
      </c>
      <c r="T11" s="40">
        <v>5</v>
      </c>
      <c r="U11" s="39">
        <v>388317.05478056602</v>
      </c>
      <c r="V11" s="40">
        <v>8</v>
      </c>
      <c r="W11" s="39">
        <v>602500.90113935352</v>
      </c>
      <c r="X11" s="49">
        <v>13</v>
      </c>
      <c r="Y11" s="50">
        <v>990817.95591991954</v>
      </c>
    </row>
    <row r="12" spans="2:25" x14ac:dyDescent="0.3">
      <c r="B12" s="84" t="s">
        <v>21</v>
      </c>
      <c r="C12" s="16" t="s">
        <v>32</v>
      </c>
      <c r="D12" s="41">
        <v>94</v>
      </c>
      <c r="E12" s="41">
        <v>204770.29217811039</v>
      </c>
      <c r="F12" s="42">
        <v>0</v>
      </c>
      <c r="G12" s="43">
        <v>0</v>
      </c>
      <c r="H12" s="41">
        <v>32</v>
      </c>
      <c r="I12" s="44">
        <v>83967.033100981585</v>
      </c>
      <c r="J12" s="42">
        <v>3</v>
      </c>
      <c r="K12" s="44">
        <v>4527.4634189662402</v>
      </c>
      <c r="L12" s="41">
        <v>0</v>
      </c>
      <c r="M12" s="44">
        <v>0</v>
      </c>
      <c r="N12" s="51">
        <v>3</v>
      </c>
      <c r="O12" s="52">
        <v>4527.4634189662402</v>
      </c>
      <c r="P12" s="41">
        <v>44</v>
      </c>
      <c r="Q12" s="44">
        <v>69747.402367863368</v>
      </c>
      <c r="R12" s="42">
        <v>7</v>
      </c>
      <c r="S12" s="44">
        <v>23229.37000346525</v>
      </c>
      <c r="T12" s="41">
        <v>1</v>
      </c>
      <c r="U12" s="44">
        <v>3482.6641684355695</v>
      </c>
      <c r="V12" s="41">
        <v>7</v>
      </c>
      <c r="W12" s="44">
        <v>19816.359118398392</v>
      </c>
      <c r="X12" s="51">
        <v>15</v>
      </c>
      <c r="Y12" s="52">
        <v>46528.393290299209</v>
      </c>
    </row>
    <row r="13" spans="2:25" x14ac:dyDescent="0.3">
      <c r="B13" s="85"/>
      <c r="C13" s="33" t="s">
        <v>1</v>
      </c>
      <c r="D13" s="40">
        <v>94</v>
      </c>
      <c r="E13" s="40">
        <v>448915.41131134494</v>
      </c>
      <c r="F13" s="36">
        <v>0</v>
      </c>
      <c r="G13" s="37">
        <v>0</v>
      </c>
      <c r="H13" s="40">
        <v>39</v>
      </c>
      <c r="I13" s="39">
        <v>219581.97581986268</v>
      </c>
      <c r="J13" s="36">
        <v>7</v>
      </c>
      <c r="K13" s="39">
        <v>18806.386509552078</v>
      </c>
      <c r="L13" s="40">
        <v>0</v>
      </c>
      <c r="M13" s="39">
        <v>0</v>
      </c>
      <c r="N13" s="49">
        <v>7</v>
      </c>
      <c r="O13" s="50">
        <v>18806.386509552078</v>
      </c>
      <c r="P13" s="40">
        <v>34</v>
      </c>
      <c r="Q13" s="39">
        <v>128510.30781527252</v>
      </c>
      <c r="R13" s="36">
        <v>9</v>
      </c>
      <c r="S13" s="39">
        <v>40921.303979117947</v>
      </c>
      <c r="T13" s="40">
        <v>3</v>
      </c>
      <c r="U13" s="39">
        <v>20199.452176926305</v>
      </c>
      <c r="V13" s="40">
        <v>2</v>
      </c>
      <c r="W13" s="39">
        <v>20895.985010613418</v>
      </c>
      <c r="X13" s="49">
        <v>14</v>
      </c>
      <c r="Y13" s="50">
        <v>82016.741166657681</v>
      </c>
    </row>
    <row r="14" spans="2:25" x14ac:dyDescent="0.3">
      <c r="B14" s="85"/>
      <c r="C14" s="33" t="s">
        <v>33</v>
      </c>
      <c r="D14" s="40">
        <v>60</v>
      </c>
      <c r="E14" s="40">
        <v>1260654.7756903076</v>
      </c>
      <c r="F14" s="36">
        <v>0</v>
      </c>
      <c r="G14" s="37">
        <v>0</v>
      </c>
      <c r="H14" s="40">
        <v>20</v>
      </c>
      <c r="I14" s="39">
        <v>309713.32449897518</v>
      </c>
      <c r="J14" s="36">
        <v>4</v>
      </c>
      <c r="K14" s="39">
        <v>82713.274000344783</v>
      </c>
      <c r="L14" s="40">
        <v>0</v>
      </c>
      <c r="M14" s="39">
        <v>0</v>
      </c>
      <c r="N14" s="49">
        <v>4</v>
      </c>
      <c r="O14" s="50">
        <v>82713.274000344783</v>
      </c>
      <c r="P14" s="40">
        <v>21</v>
      </c>
      <c r="Q14" s="39">
        <v>502026.03987998737</v>
      </c>
      <c r="R14" s="36">
        <v>8</v>
      </c>
      <c r="S14" s="39">
        <v>252667.28542000058</v>
      </c>
      <c r="T14" s="40">
        <v>2</v>
      </c>
      <c r="U14" s="39">
        <v>24378.649179048989</v>
      </c>
      <c r="V14" s="40">
        <v>5</v>
      </c>
      <c r="W14" s="39">
        <v>89156.20271195058</v>
      </c>
      <c r="X14" s="49">
        <v>15</v>
      </c>
      <c r="Y14" s="50">
        <v>366202.13731100014</v>
      </c>
    </row>
    <row r="15" spans="2:25" x14ac:dyDescent="0.3">
      <c r="B15" s="86"/>
      <c r="C15" s="17" t="s">
        <v>34</v>
      </c>
      <c r="D15" s="45">
        <v>1</v>
      </c>
      <c r="E15" s="45">
        <v>10447.992505306709</v>
      </c>
      <c r="F15" s="46">
        <v>0</v>
      </c>
      <c r="G15" s="47">
        <v>0</v>
      </c>
      <c r="H15" s="45">
        <v>1</v>
      </c>
      <c r="I15" s="48">
        <v>10447.992505306709</v>
      </c>
      <c r="J15" s="46">
        <v>0</v>
      </c>
      <c r="K15" s="48">
        <v>0</v>
      </c>
      <c r="L15" s="45">
        <v>0</v>
      </c>
      <c r="M15" s="48">
        <v>0</v>
      </c>
      <c r="N15" s="53">
        <v>0</v>
      </c>
      <c r="O15" s="54">
        <v>0</v>
      </c>
      <c r="P15" s="45">
        <v>0</v>
      </c>
      <c r="Q15" s="48">
        <v>0</v>
      </c>
      <c r="R15" s="46">
        <v>0</v>
      </c>
      <c r="S15" s="48">
        <v>0</v>
      </c>
      <c r="T15" s="45">
        <v>0</v>
      </c>
      <c r="U15" s="48">
        <v>0</v>
      </c>
      <c r="V15" s="45">
        <v>0</v>
      </c>
      <c r="W15" s="48">
        <v>0</v>
      </c>
      <c r="X15" s="53">
        <v>0</v>
      </c>
      <c r="Y15" s="54">
        <v>0</v>
      </c>
    </row>
    <row r="16" spans="2:25" x14ac:dyDescent="0.3">
      <c r="B16" s="87" t="s">
        <v>22</v>
      </c>
      <c r="C16" s="6" t="s">
        <v>32</v>
      </c>
      <c r="D16" s="35">
        <v>121742</v>
      </c>
      <c r="E16" s="35">
        <v>51136138.763027333</v>
      </c>
      <c r="F16" s="36">
        <v>0</v>
      </c>
      <c r="G16" s="37">
        <v>0</v>
      </c>
      <c r="H16" s="35">
        <v>27603</v>
      </c>
      <c r="I16" s="38">
        <v>19365873.504900977</v>
      </c>
      <c r="J16" s="36">
        <v>33007</v>
      </c>
      <c r="K16" s="39">
        <v>10124578.346779319</v>
      </c>
      <c r="L16" s="40">
        <v>88</v>
      </c>
      <c r="M16" s="39">
        <v>23678.461184837179</v>
      </c>
      <c r="N16" s="49">
        <v>33095</v>
      </c>
      <c r="O16" s="50">
        <v>10148256.807964155</v>
      </c>
      <c r="P16" s="35">
        <v>39426</v>
      </c>
      <c r="Q16" s="38">
        <v>9139985.238658268</v>
      </c>
      <c r="R16" s="36">
        <v>0</v>
      </c>
      <c r="S16" s="39">
        <v>0</v>
      </c>
      <c r="T16" s="40">
        <v>17975</v>
      </c>
      <c r="U16" s="39">
        <v>8725444.7280648742</v>
      </c>
      <c r="V16" s="40">
        <v>3643</v>
      </c>
      <c r="W16" s="39">
        <v>3756578.4834390609</v>
      </c>
      <c r="X16" s="49">
        <v>21618</v>
      </c>
      <c r="Y16" s="50">
        <v>12482023.211503934</v>
      </c>
    </row>
    <row r="17" spans="2:25" x14ac:dyDescent="0.3">
      <c r="B17" s="87"/>
      <c r="C17" s="6" t="s">
        <v>1</v>
      </c>
      <c r="D17" s="35">
        <v>3638</v>
      </c>
      <c r="E17" s="35">
        <v>17206521.973068554</v>
      </c>
      <c r="F17" s="36">
        <v>0</v>
      </c>
      <c r="G17" s="37">
        <v>0</v>
      </c>
      <c r="H17" s="35">
        <v>1569</v>
      </c>
      <c r="I17" s="38">
        <v>8976676.1584821139</v>
      </c>
      <c r="J17" s="36">
        <v>515</v>
      </c>
      <c r="K17" s="39">
        <v>1457255.735721512</v>
      </c>
      <c r="L17" s="40">
        <v>11</v>
      </c>
      <c r="M17" s="39">
        <v>33433.576016981468</v>
      </c>
      <c r="N17" s="49">
        <v>526</v>
      </c>
      <c r="O17" s="50">
        <v>1490689.3117384934</v>
      </c>
      <c r="P17" s="35">
        <v>733</v>
      </c>
      <c r="Q17" s="38">
        <v>2677952.1542541608</v>
      </c>
      <c r="R17" s="36">
        <v>0</v>
      </c>
      <c r="S17" s="39">
        <v>0</v>
      </c>
      <c r="T17" s="40">
        <v>452</v>
      </c>
      <c r="U17" s="39">
        <v>2134515.7809613198</v>
      </c>
      <c r="V17" s="40">
        <v>358</v>
      </c>
      <c r="W17" s="39">
        <v>1926688.5676324673</v>
      </c>
      <c r="X17" s="49">
        <v>810</v>
      </c>
      <c r="Y17" s="50">
        <v>4061204.3485937873</v>
      </c>
    </row>
    <row r="18" spans="2:25" x14ac:dyDescent="0.3">
      <c r="B18" s="87"/>
      <c r="C18" s="6" t="s">
        <v>33</v>
      </c>
      <c r="D18" s="35">
        <v>1142</v>
      </c>
      <c r="E18" s="35">
        <v>20579340.88494496</v>
      </c>
      <c r="F18" s="36">
        <v>0</v>
      </c>
      <c r="G18" s="37">
        <v>0</v>
      </c>
      <c r="H18" s="35">
        <v>308</v>
      </c>
      <c r="I18" s="38">
        <v>4966026.1580119552</v>
      </c>
      <c r="J18" s="36">
        <v>297</v>
      </c>
      <c r="K18" s="39">
        <v>7165557.5995040676</v>
      </c>
      <c r="L18" s="40">
        <v>13</v>
      </c>
      <c r="M18" s="39">
        <v>57463.958779186898</v>
      </c>
      <c r="N18" s="49">
        <v>310</v>
      </c>
      <c r="O18" s="50">
        <v>7223021.5582832545</v>
      </c>
      <c r="P18" s="35">
        <v>345</v>
      </c>
      <c r="Q18" s="38">
        <v>5279195.4852134781</v>
      </c>
      <c r="R18" s="36">
        <v>0</v>
      </c>
      <c r="S18" s="39">
        <v>0</v>
      </c>
      <c r="T18" s="40">
        <v>92</v>
      </c>
      <c r="U18" s="39">
        <v>2201704.4157743789</v>
      </c>
      <c r="V18" s="40">
        <v>87</v>
      </c>
      <c r="W18" s="39">
        <v>909393.26766189595</v>
      </c>
      <c r="X18" s="49">
        <v>179</v>
      </c>
      <c r="Y18" s="50">
        <v>3111097.683436275</v>
      </c>
    </row>
    <row r="19" spans="2:25" x14ac:dyDescent="0.3">
      <c r="B19" s="87"/>
      <c r="C19" s="6" t="s">
        <v>34</v>
      </c>
      <c r="D19" s="35">
        <v>154</v>
      </c>
      <c r="E19" s="35">
        <v>8460833.5067467913</v>
      </c>
      <c r="F19" s="36">
        <v>0</v>
      </c>
      <c r="G19" s="37">
        <v>0</v>
      </c>
      <c r="H19" s="35">
        <v>20</v>
      </c>
      <c r="I19" s="38">
        <v>375257.06414893264</v>
      </c>
      <c r="J19" s="36">
        <v>73</v>
      </c>
      <c r="K19" s="39">
        <v>5610462.684507194</v>
      </c>
      <c r="L19" s="40">
        <v>4</v>
      </c>
      <c r="M19" s="39">
        <v>184581.20092708518</v>
      </c>
      <c r="N19" s="49">
        <v>77</v>
      </c>
      <c r="O19" s="50">
        <v>5795043.8854342792</v>
      </c>
      <c r="P19" s="35">
        <v>42</v>
      </c>
      <c r="Q19" s="38">
        <v>1468623.8134127844</v>
      </c>
      <c r="R19" s="36">
        <v>0</v>
      </c>
      <c r="S19" s="39">
        <v>0</v>
      </c>
      <c r="T19" s="40">
        <v>7</v>
      </c>
      <c r="U19" s="39">
        <v>550260.93861282</v>
      </c>
      <c r="V19" s="40">
        <v>8</v>
      </c>
      <c r="W19" s="39">
        <v>271647.80513797444</v>
      </c>
      <c r="X19" s="49">
        <v>15</v>
      </c>
      <c r="Y19" s="50">
        <v>821908.74375079444</v>
      </c>
    </row>
    <row r="20" spans="2:25" x14ac:dyDescent="0.3">
      <c r="B20" s="84" t="s">
        <v>23</v>
      </c>
      <c r="C20" s="16" t="s">
        <v>32</v>
      </c>
      <c r="D20" s="41">
        <v>5541</v>
      </c>
      <c r="E20" s="41">
        <v>6526689.8110480551</v>
      </c>
      <c r="F20" s="42">
        <v>1180</v>
      </c>
      <c r="G20" s="43">
        <v>1739663.8140744907</v>
      </c>
      <c r="H20" s="41">
        <v>113</v>
      </c>
      <c r="I20" s="44">
        <v>66168.523472285829</v>
      </c>
      <c r="J20" s="42">
        <v>89</v>
      </c>
      <c r="K20" s="44">
        <v>63581.83808049481</v>
      </c>
      <c r="L20" s="41">
        <v>4</v>
      </c>
      <c r="M20" s="44">
        <v>2209.4843741565423</v>
      </c>
      <c r="N20" s="51">
        <v>93</v>
      </c>
      <c r="O20" s="52">
        <v>65791.322454651352</v>
      </c>
      <c r="P20" s="41">
        <v>1628</v>
      </c>
      <c r="Q20" s="44">
        <v>2719225.3792882478</v>
      </c>
      <c r="R20" s="42">
        <v>0</v>
      </c>
      <c r="S20" s="44">
        <v>0</v>
      </c>
      <c r="T20" s="41">
        <v>77</v>
      </c>
      <c r="U20" s="44">
        <v>123658.84062109832</v>
      </c>
      <c r="V20" s="41">
        <v>2450</v>
      </c>
      <c r="W20" s="44">
        <v>1812181.9311372812</v>
      </c>
      <c r="X20" s="51">
        <v>2527</v>
      </c>
      <c r="Y20" s="52">
        <v>1935840.7717583796</v>
      </c>
    </row>
    <row r="21" spans="2:25" x14ac:dyDescent="0.3">
      <c r="B21" s="85"/>
      <c r="C21" s="33" t="s">
        <v>1</v>
      </c>
      <c r="D21" s="40">
        <v>1377</v>
      </c>
      <c r="E21" s="40">
        <v>10728443.088948986</v>
      </c>
      <c r="F21" s="36">
        <v>319</v>
      </c>
      <c r="G21" s="37">
        <v>2927102.2639754959</v>
      </c>
      <c r="H21" s="40">
        <v>22</v>
      </c>
      <c r="I21" s="39">
        <v>90123.688628927353</v>
      </c>
      <c r="J21" s="36">
        <v>21</v>
      </c>
      <c r="K21" s="39">
        <v>90040.664596803268</v>
      </c>
      <c r="L21" s="40">
        <v>2</v>
      </c>
      <c r="M21" s="39">
        <v>7550.5602735980974</v>
      </c>
      <c r="N21" s="49">
        <v>23</v>
      </c>
      <c r="O21" s="50">
        <v>97591.224870401362</v>
      </c>
      <c r="P21" s="40">
        <v>831</v>
      </c>
      <c r="Q21" s="39">
        <v>5606387.1161973486</v>
      </c>
      <c r="R21" s="36">
        <v>0</v>
      </c>
      <c r="S21" s="39">
        <v>0</v>
      </c>
      <c r="T21" s="40">
        <v>17</v>
      </c>
      <c r="U21" s="39">
        <v>154210.98205905553</v>
      </c>
      <c r="V21" s="40">
        <v>165</v>
      </c>
      <c r="W21" s="39">
        <v>1853027.8132177554</v>
      </c>
      <c r="X21" s="49">
        <v>182</v>
      </c>
      <c r="Y21" s="50">
        <v>2007238.7952768109</v>
      </c>
    </row>
    <row r="22" spans="2:25" x14ac:dyDescent="0.3">
      <c r="B22" s="85"/>
      <c r="C22" s="33" t="s">
        <v>33</v>
      </c>
      <c r="D22" s="40">
        <v>663</v>
      </c>
      <c r="E22" s="40">
        <v>12692365.414080061</v>
      </c>
      <c r="F22" s="36">
        <v>128</v>
      </c>
      <c r="G22" s="37">
        <v>2940761.623826995</v>
      </c>
      <c r="H22" s="40">
        <v>7</v>
      </c>
      <c r="I22" s="39">
        <v>74369.720498787152</v>
      </c>
      <c r="J22" s="36">
        <v>15</v>
      </c>
      <c r="K22" s="39">
        <v>191360.33398749374</v>
      </c>
      <c r="L22" s="40">
        <v>0</v>
      </c>
      <c r="M22" s="39">
        <v>0</v>
      </c>
      <c r="N22" s="49">
        <v>15</v>
      </c>
      <c r="O22" s="50">
        <v>191360.33398749374</v>
      </c>
      <c r="P22" s="40">
        <v>448</v>
      </c>
      <c r="Q22" s="39">
        <v>7656540.8081522193</v>
      </c>
      <c r="R22" s="36">
        <v>0</v>
      </c>
      <c r="S22" s="39">
        <v>0</v>
      </c>
      <c r="T22" s="40">
        <v>47</v>
      </c>
      <c r="U22" s="39">
        <v>1350228.8981024704</v>
      </c>
      <c r="V22" s="40">
        <v>18</v>
      </c>
      <c r="W22" s="39">
        <v>479104.02951209614</v>
      </c>
      <c r="X22" s="49">
        <v>65</v>
      </c>
      <c r="Y22" s="50">
        <v>1829332.9276145666</v>
      </c>
    </row>
    <row r="23" spans="2:25" x14ac:dyDescent="0.3">
      <c r="B23" s="86"/>
      <c r="C23" s="17" t="s">
        <v>34</v>
      </c>
      <c r="D23" s="45">
        <v>86</v>
      </c>
      <c r="E23" s="45">
        <v>3312679.1057911478</v>
      </c>
      <c r="F23" s="46">
        <v>19</v>
      </c>
      <c r="G23" s="47">
        <v>740066.13579255855</v>
      </c>
      <c r="H23" s="45">
        <v>4</v>
      </c>
      <c r="I23" s="48">
        <v>69970.498560789027</v>
      </c>
      <c r="J23" s="46">
        <v>0</v>
      </c>
      <c r="K23" s="48">
        <v>0</v>
      </c>
      <c r="L23" s="45">
        <v>0</v>
      </c>
      <c r="M23" s="48">
        <v>0</v>
      </c>
      <c r="N23" s="53">
        <v>0</v>
      </c>
      <c r="O23" s="54">
        <v>0</v>
      </c>
      <c r="P23" s="45">
        <v>52</v>
      </c>
      <c r="Q23" s="48">
        <v>1907106.898635318</v>
      </c>
      <c r="R23" s="46">
        <v>0</v>
      </c>
      <c r="S23" s="48">
        <v>0</v>
      </c>
      <c r="T23" s="45">
        <v>9</v>
      </c>
      <c r="U23" s="48">
        <v>567674.25945499784</v>
      </c>
      <c r="V23" s="45">
        <v>2</v>
      </c>
      <c r="W23" s="48">
        <v>27861.313347484556</v>
      </c>
      <c r="X23" s="53">
        <v>11</v>
      </c>
      <c r="Y23" s="54">
        <v>595535.57280248241</v>
      </c>
    </row>
    <row r="24" spans="2:25" x14ac:dyDescent="0.3">
      <c r="B24" s="87" t="s">
        <v>24</v>
      </c>
      <c r="C24" s="6" t="s">
        <v>32</v>
      </c>
      <c r="D24" s="35">
        <v>18971</v>
      </c>
      <c r="E24" s="35">
        <v>15119036.747261319</v>
      </c>
      <c r="F24" s="36">
        <v>0</v>
      </c>
      <c r="G24" s="37">
        <v>0</v>
      </c>
      <c r="H24" s="35">
        <v>2279</v>
      </c>
      <c r="I24" s="38">
        <v>314074.78592934017</v>
      </c>
      <c r="J24" s="36">
        <v>6189</v>
      </c>
      <c r="K24" s="39">
        <v>3991840.2641600771</v>
      </c>
      <c r="L24" s="40">
        <v>0</v>
      </c>
      <c r="M24" s="39">
        <v>0</v>
      </c>
      <c r="N24" s="49">
        <v>6189</v>
      </c>
      <c r="O24" s="50">
        <v>3991840.2641600771</v>
      </c>
      <c r="P24" s="35">
        <v>10259</v>
      </c>
      <c r="Q24" s="38">
        <v>10744716.702230472</v>
      </c>
      <c r="R24" s="36">
        <v>0</v>
      </c>
      <c r="S24" s="39">
        <v>0</v>
      </c>
      <c r="T24" s="40">
        <v>154</v>
      </c>
      <c r="U24" s="39">
        <v>67758.718727852436</v>
      </c>
      <c r="V24" s="40">
        <v>90</v>
      </c>
      <c r="W24" s="39">
        <v>646.27621357786279</v>
      </c>
      <c r="X24" s="49">
        <v>244</v>
      </c>
      <c r="Y24" s="50">
        <v>68404.994941430297</v>
      </c>
    </row>
    <row r="25" spans="2:25" x14ac:dyDescent="0.3">
      <c r="B25" s="87"/>
      <c r="C25" s="6" t="s">
        <v>1</v>
      </c>
      <c r="D25" s="35">
        <v>3886</v>
      </c>
      <c r="E25" s="35">
        <v>19539573.007019311</v>
      </c>
      <c r="F25" s="36">
        <v>0</v>
      </c>
      <c r="G25" s="37">
        <v>0</v>
      </c>
      <c r="H25" s="35">
        <v>255</v>
      </c>
      <c r="I25" s="38">
        <v>735722.56094226963</v>
      </c>
      <c r="J25" s="36">
        <v>1255</v>
      </c>
      <c r="K25" s="39">
        <v>5754456.7566993404</v>
      </c>
      <c r="L25" s="40">
        <v>0</v>
      </c>
      <c r="M25" s="39">
        <v>0</v>
      </c>
      <c r="N25" s="49">
        <v>1255</v>
      </c>
      <c r="O25" s="50">
        <v>5754456.7566993404</v>
      </c>
      <c r="P25" s="35">
        <v>2276</v>
      </c>
      <c r="Q25" s="38">
        <v>12671132.375681948</v>
      </c>
      <c r="R25" s="36">
        <v>0</v>
      </c>
      <c r="S25" s="39">
        <v>0</v>
      </c>
      <c r="T25" s="40">
        <v>82</v>
      </c>
      <c r="U25" s="39">
        <v>355465.20644362521</v>
      </c>
      <c r="V25" s="40">
        <v>18</v>
      </c>
      <c r="W25" s="39">
        <v>22796.10725212573</v>
      </c>
      <c r="X25" s="49">
        <v>100</v>
      </c>
      <c r="Y25" s="50">
        <v>378261.31369575096</v>
      </c>
    </row>
    <row r="26" spans="2:25" x14ac:dyDescent="0.3">
      <c r="B26" s="87"/>
      <c r="C26" s="6" t="s">
        <v>33</v>
      </c>
      <c r="D26" s="35">
        <v>1559</v>
      </c>
      <c r="E26" s="35">
        <v>30640660.760718331</v>
      </c>
      <c r="F26" s="36">
        <v>0</v>
      </c>
      <c r="G26" s="37">
        <v>0</v>
      </c>
      <c r="H26" s="35">
        <v>123</v>
      </c>
      <c r="I26" s="38">
        <v>2797807.1870695641</v>
      </c>
      <c r="J26" s="36">
        <v>351</v>
      </c>
      <c r="K26" s="39">
        <v>5518818.6812195592</v>
      </c>
      <c r="L26" s="40">
        <v>0</v>
      </c>
      <c r="M26" s="39">
        <v>0</v>
      </c>
      <c r="N26" s="49">
        <v>351</v>
      </c>
      <c r="O26" s="50">
        <v>5518818.6812195592</v>
      </c>
      <c r="P26" s="35">
        <v>1031</v>
      </c>
      <c r="Q26" s="38">
        <v>20835662.942363646</v>
      </c>
      <c r="R26" s="36">
        <v>0</v>
      </c>
      <c r="S26" s="39">
        <v>0</v>
      </c>
      <c r="T26" s="40">
        <v>45</v>
      </c>
      <c r="U26" s="39">
        <v>1277189.8362973707</v>
      </c>
      <c r="V26" s="40">
        <v>9</v>
      </c>
      <c r="W26" s="39">
        <v>211182.11376819038</v>
      </c>
      <c r="X26" s="49">
        <v>54</v>
      </c>
      <c r="Y26" s="50">
        <v>1488371.9500655611</v>
      </c>
    </row>
    <row r="27" spans="2:25" x14ac:dyDescent="0.3">
      <c r="B27" s="87"/>
      <c r="C27" s="6" t="s">
        <v>34</v>
      </c>
      <c r="D27" s="35">
        <v>181</v>
      </c>
      <c r="E27" s="35">
        <v>10193463.257300971</v>
      </c>
      <c r="F27" s="36">
        <v>0</v>
      </c>
      <c r="G27" s="37">
        <v>0</v>
      </c>
      <c r="H27" s="35">
        <v>21</v>
      </c>
      <c r="I27" s="38">
        <v>1542752.1405324645</v>
      </c>
      <c r="J27" s="36">
        <v>22</v>
      </c>
      <c r="K27" s="39">
        <v>1282365.1934532879</v>
      </c>
      <c r="L27" s="40">
        <v>0</v>
      </c>
      <c r="M27" s="39">
        <v>0</v>
      </c>
      <c r="N27" s="49">
        <v>22</v>
      </c>
      <c r="O27" s="50">
        <v>1282365.1934532879</v>
      </c>
      <c r="P27" s="35">
        <v>127</v>
      </c>
      <c r="Q27" s="38">
        <v>6346044.6833126405</v>
      </c>
      <c r="R27" s="36">
        <v>0</v>
      </c>
      <c r="S27" s="39">
        <v>0</v>
      </c>
      <c r="T27" s="40">
        <v>4</v>
      </c>
      <c r="U27" s="39">
        <v>247269.15595892543</v>
      </c>
      <c r="V27" s="40">
        <v>7</v>
      </c>
      <c r="W27" s="39">
        <v>775032.0840436517</v>
      </c>
      <c r="X27" s="49">
        <v>11</v>
      </c>
      <c r="Y27" s="50">
        <v>1022301.2400025772</v>
      </c>
    </row>
    <row r="28" spans="2:25" x14ac:dyDescent="0.3">
      <c r="B28" s="84" t="s">
        <v>25</v>
      </c>
      <c r="C28" s="16" t="s">
        <v>32</v>
      </c>
      <c r="D28" s="41">
        <v>120</v>
      </c>
      <c r="E28" s="41">
        <v>3178443.249116709</v>
      </c>
      <c r="F28" s="42">
        <v>25</v>
      </c>
      <c r="G28" s="43">
        <v>2202174.8889465462</v>
      </c>
      <c r="H28" s="41">
        <v>31</v>
      </c>
      <c r="I28" s="44">
        <v>901725.0332159095</v>
      </c>
      <c r="J28" s="42">
        <v>30</v>
      </c>
      <c r="K28" s="44">
        <v>37605.912170692332</v>
      </c>
      <c r="L28" s="41">
        <v>0</v>
      </c>
      <c r="M28" s="44">
        <v>0</v>
      </c>
      <c r="N28" s="51">
        <v>30</v>
      </c>
      <c r="O28" s="52">
        <v>37605.912170692332</v>
      </c>
      <c r="P28" s="41">
        <v>28</v>
      </c>
      <c r="Q28" s="44">
        <v>31419.725461583599</v>
      </c>
      <c r="R28" s="42">
        <v>1</v>
      </c>
      <c r="S28" s="44">
        <v>568.82353863058154</v>
      </c>
      <c r="T28" s="41">
        <v>0</v>
      </c>
      <c r="U28" s="44">
        <v>0</v>
      </c>
      <c r="V28" s="41">
        <v>5</v>
      </c>
      <c r="W28" s="44">
        <v>4948.8657833469442</v>
      </c>
      <c r="X28" s="51">
        <v>6</v>
      </c>
      <c r="Y28" s="52">
        <v>5517.6893219775257</v>
      </c>
    </row>
    <row r="29" spans="2:25" x14ac:dyDescent="0.3">
      <c r="B29" s="85"/>
      <c r="C29" s="33" t="s">
        <v>1</v>
      </c>
      <c r="D29" s="40">
        <v>96</v>
      </c>
      <c r="E29" s="40">
        <v>378252.12050714548</v>
      </c>
      <c r="F29" s="36">
        <v>10</v>
      </c>
      <c r="G29" s="37">
        <v>33294.269450244043</v>
      </c>
      <c r="H29" s="40">
        <v>27</v>
      </c>
      <c r="I29" s="39">
        <v>122810.33585071907</v>
      </c>
      <c r="J29" s="36">
        <v>25</v>
      </c>
      <c r="K29" s="39">
        <v>104590.18620063976</v>
      </c>
      <c r="L29" s="40">
        <v>0</v>
      </c>
      <c r="M29" s="39">
        <v>0</v>
      </c>
      <c r="N29" s="49">
        <v>25</v>
      </c>
      <c r="O29" s="50">
        <v>104590.18620063976</v>
      </c>
      <c r="P29" s="40">
        <v>32</v>
      </c>
      <c r="Q29" s="39">
        <v>105646.61754949301</v>
      </c>
      <c r="R29" s="36">
        <v>0</v>
      </c>
      <c r="S29" s="39">
        <v>0</v>
      </c>
      <c r="T29" s="40">
        <v>0</v>
      </c>
      <c r="U29" s="39">
        <v>0</v>
      </c>
      <c r="V29" s="40">
        <v>2</v>
      </c>
      <c r="W29" s="39">
        <v>11910.711456049648</v>
      </c>
      <c r="X29" s="49">
        <v>2</v>
      </c>
      <c r="Y29" s="50">
        <v>11910.711456049648</v>
      </c>
    </row>
    <row r="30" spans="2:25" x14ac:dyDescent="0.3">
      <c r="B30" s="85"/>
      <c r="C30" s="33" t="s">
        <v>33</v>
      </c>
      <c r="D30" s="40">
        <v>96</v>
      </c>
      <c r="E30" s="40">
        <v>1279624.7707971644</v>
      </c>
      <c r="F30" s="36">
        <v>14</v>
      </c>
      <c r="G30" s="37">
        <v>113883.11830784313</v>
      </c>
      <c r="H30" s="40">
        <v>11</v>
      </c>
      <c r="I30" s="39">
        <v>203492.06736169034</v>
      </c>
      <c r="J30" s="36">
        <v>40</v>
      </c>
      <c r="K30" s="39">
        <v>627393.16666463506</v>
      </c>
      <c r="L30" s="40">
        <v>0</v>
      </c>
      <c r="M30" s="39">
        <v>0</v>
      </c>
      <c r="N30" s="49">
        <v>40</v>
      </c>
      <c r="O30" s="50">
        <v>627393.16666463506</v>
      </c>
      <c r="P30" s="40">
        <v>31</v>
      </c>
      <c r="Q30" s="39">
        <v>334856.41846299585</v>
      </c>
      <c r="R30" s="36">
        <v>0</v>
      </c>
      <c r="S30" s="39">
        <v>0</v>
      </c>
      <c r="T30" s="40">
        <v>0</v>
      </c>
      <c r="U30" s="39">
        <v>0</v>
      </c>
      <c r="V30" s="40">
        <v>0</v>
      </c>
      <c r="W30" s="39">
        <v>0</v>
      </c>
      <c r="X30" s="49">
        <v>0</v>
      </c>
      <c r="Y30" s="50">
        <v>0</v>
      </c>
    </row>
    <row r="31" spans="2:25" x14ac:dyDescent="0.3">
      <c r="B31" s="86"/>
      <c r="C31" s="17" t="s">
        <v>34</v>
      </c>
      <c r="D31" s="45">
        <v>18</v>
      </c>
      <c r="E31" s="45">
        <v>464720.64680038934</v>
      </c>
      <c r="F31" s="46">
        <v>4</v>
      </c>
      <c r="G31" s="47">
        <v>98907.662383570176</v>
      </c>
      <c r="H31" s="45">
        <v>3</v>
      </c>
      <c r="I31" s="48">
        <v>73762.827087465368</v>
      </c>
      <c r="J31" s="46">
        <v>6</v>
      </c>
      <c r="K31" s="48">
        <v>172391.87633756071</v>
      </c>
      <c r="L31" s="45">
        <v>0</v>
      </c>
      <c r="M31" s="48">
        <v>0</v>
      </c>
      <c r="N31" s="53">
        <v>6</v>
      </c>
      <c r="O31" s="54">
        <v>172391.87633756071</v>
      </c>
      <c r="P31" s="45">
        <v>5</v>
      </c>
      <c r="Q31" s="48">
        <v>119658.2809917931</v>
      </c>
      <c r="R31" s="46">
        <v>0</v>
      </c>
      <c r="S31" s="48">
        <v>0</v>
      </c>
      <c r="T31" s="45">
        <v>0</v>
      </c>
      <c r="U31" s="48">
        <v>0</v>
      </c>
      <c r="V31" s="45">
        <v>0</v>
      </c>
      <c r="W31" s="48">
        <v>0</v>
      </c>
      <c r="X31" s="53">
        <v>0</v>
      </c>
      <c r="Y31" s="54">
        <v>0</v>
      </c>
    </row>
    <row r="32" spans="2:25" x14ac:dyDescent="0.3">
      <c r="B32" s="87" t="s">
        <v>26</v>
      </c>
      <c r="C32" s="6" t="s">
        <v>32</v>
      </c>
      <c r="D32" s="35">
        <v>22794</v>
      </c>
      <c r="E32" s="35">
        <v>15268130.591826534</v>
      </c>
      <c r="F32" s="36">
        <v>0</v>
      </c>
      <c r="G32" s="37">
        <v>0</v>
      </c>
      <c r="H32" s="35">
        <v>34</v>
      </c>
      <c r="I32" s="38">
        <v>136505.68868813265</v>
      </c>
      <c r="J32" s="36">
        <v>1322</v>
      </c>
      <c r="K32" s="39">
        <v>893444.50294546317</v>
      </c>
      <c r="L32" s="40">
        <v>0</v>
      </c>
      <c r="M32" s="39">
        <v>0</v>
      </c>
      <c r="N32" s="49">
        <v>1322</v>
      </c>
      <c r="O32" s="50">
        <v>893444.50294546317</v>
      </c>
      <c r="P32" s="35">
        <v>16798</v>
      </c>
      <c r="Q32" s="38">
        <v>12342731.306538876</v>
      </c>
      <c r="R32" s="36">
        <v>0</v>
      </c>
      <c r="S32" s="39">
        <v>0</v>
      </c>
      <c r="T32" s="40">
        <v>1495</v>
      </c>
      <c r="U32" s="39">
        <v>0</v>
      </c>
      <c r="V32" s="40">
        <v>3145</v>
      </c>
      <c r="W32" s="39">
        <v>1895449.0936540633</v>
      </c>
      <c r="X32" s="49">
        <v>4640</v>
      </c>
      <c r="Y32" s="50">
        <v>1895449.0936540633</v>
      </c>
    </row>
    <row r="33" spans="2:25" x14ac:dyDescent="0.3">
      <c r="B33" s="87"/>
      <c r="C33" s="6" t="s">
        <v>1</v>
      </c>
      <c r="D33" s="35">
        <v>3884</v>
      </c>
      <c r="E33" s="35">
        <v>16228804.792006589</v>
      </c>
      <c r="F33" s="36">
        <v>0</v>
      </c>
      <c r="G33" s="37">
        <v>0</v>
      </c>
      <c r="H33" s="35">
        <v>1</v>
      </c>
      <c r="I33" s="38">
        <v>5145.1835625216572</v>
      </c>
      <c r="J33" s="36">
        <v>144</v>
      </c>
      <c r="K33" s="39">
        <v>839706.89233169588</v>
      </c>
      <c r="L33" s="40">
        <v>0</v>
      </c>
      <c r="M33" s="39">
        <v>0</v>
      </c>
      <c r="N33" s="49">
        <v>144</v>
      </c>
      <c r="O33" s="50">
        <v>839706.89233169588</v>
      </c>
      <c r="P33" s="35">
        <v>2961</v>
      </c>
      <c r="Q33" s="38">
        <v>13817185.620741354</v>
      </c>
      <c r="R33" s="36">
        <v>0</v>
      </c>
      <c r="S33" s="39">
        <v>0</v>
      </c>
      <c r="T33" s="40">
        <v>415</v>
      </c>
      <c r="U33" s="39">
        <v>0</v>
      </c>
      <c r="V33" s="40">
        <v>363</v>
      </c>
      <c r="W33" s="39">
        <v>1566767.0953710168</v>
      </c>
      <c r="X33" s="49">
        <v>778</v>
      </c>
      <c r="Y33" s="50">
        <v>1566767.0953710168</v>
      </c>
    </row>
    <row r="34" spans="2:25" x14ac:dyDescent="0.3">
      <c r="B34" s="87"/>
      <c r="C34" s="6" t="s">
        <v>33</v>
      </c>
      <c r="D34" s="35">
        <v>1557</v>
      </c>
      <c r="E34" s="35">
        <v>19536479.530153777</v>
      </c>
      <c r="F34" s="36">
        <v>0</v>
      </c>
      <c r="G34" s="37">
        <v>0</v>
      </c>
      <c r="H34" s="35">
        <v>0</v>
      </c>
      <c r="I34" s="38">
        <v>0</v>
      </c>
      <c r="J34" s="36">
        <v>55</v>
      </c>
      <c r="K34" s="39">
        <v>907445.30911256489</v>
      </c>
      <c r="L34" s="40">
        <v>0</v>
      </c>
      <c r="M34" s="39">
        <v>0</v>
      </c>
      <c r="N34" s="49">
        <v>55</v>
      </c>
      <c r="O34" s="50">
        <v>907445.30911256489</v>
      </c>
      <c r="P34" s="35">
        <v>1038</v>
      </c>
      <c r="Q34" s="38">
        <v>15985377.289546957</v>
      </c>
      <c r="R34" s="36">
        <v>0</v>
      </c>
      <c r="S34" s="39">
        <v>0</v>
      </c>
      <c r="T34" s="40">
        <v>373</v>
      </c>
      <c r="U34" s="39">
        <v>0</v>
      </c>
      <c r="V34" s="40">
        <v>91</v>
      </c>
      <c r="W34" s="39">
        <v>2643656.9314942542</v>
      </c>
      <c r="X34" s="49">
        <v>464</v>
      </c>
      <c r="Y34" s="50">
        <v>2643656.9314942542</v>
      </c>
    </row>
    <row r="35" spans="2:25" x14ac:dyDescent="0.3">
      <c r="B35" s="87"/>
      <c r="C35" s="6" t="s">
        <v>34</v>
      </c>
      <c r="D35" s="35">
        <v>246</v>
      </c>
      <c r="E35" s="35">
        <v>2687901.6948385173</v>
      </c>
      <c r="F35" s="36">
        <v>0</v>
      </c>
      <c r="G35" s="37">
        <v>0</v>
      </c>
      <c r="H35" s="35">
        <v>0</v>
      </c>
      <c r="I35" s="38">
        <v>0</v>
      </c>
      <c r="J35" s="36">
        <v>4</v>
      </c>
      <c r="K35" s="39">
        <v>132341.23840055164</v>
      </c>
      <c r="L35" s="40">
        <v>0</v>
      </c>
      <c r="M35" s="39">
        <v>0</v>
      </c>
      <c r="N35" s="49">
        <v>4</v>
      </c>
      <c r="O35" s="50">
        <v>132341.23840055164</v>
      </c>
      <c r="P35" s="35">
        <v>54</v>
      </c>
      <c r="Q35" s="38">
        <v>1946094.226961741</v>
      </c>
      <c r="R35" s="36">
        <v>0</v>
      </c>
      <c r="S35" s="39">
        <v>0</v>
      </c>
      <c r="T35" s="40">
        <v>180</v>
      </c>
      <c r="U35" s="39">
        <v>0</v>
      </c>
      <c r="V35" s="40">
        <v>8</v>
      </c>
      <c r="W35" s="39">
        <v>609466.22947622463</v>
      </c>
      <c r="X35" s="49">
        <v>188</v>
      </c>
      <c r="Y35" s="50">
        <v>609466.22947622463</v>
      </c>
    </row>
    <row r="36" spans="2:25" x14ac:dyDescent="0.3">
      <c r="B36" s="84" t="s">
        <v>27</v>
      </c>
      <c r="C36" s="16" t="s">
        <v>32</v>
      </c>
      <c r="D36" s="41">
        <v>7725</v>
      </c>
      <c r="E36" s="41">
        <v>7041079.7584075872</v>
      </c>
      <c r="F36" s="42">
        <v>0</v>
      </c>
      <c r="G36" s="43">
        <v>0</v>
      </c>
      <c r="H36" s="41">
        <v>111</v>
      </c>
      <c r="I36" s="44">
        <v>116853.846654814</v>
      </c>
      <c r="J36" s="42">
        <v>3347</v>
      </c>
      <c r="K36" s="44">
        <v>2484546.9799206997</v>
      </c>
      <c r="L36" s="41">
        <v>0</v>
      </c>
      <c r="M36" s="44">
        <v>0</v>
      </c>
      <c r="N36" s="51">
        <v>3347</v>
      </c>
      <c r="O36" s="52">
        <v>2484546.9799206997</v>
      </c>
      <c r="P36" s="41">
        <v>2748</v>
      </c>
      <c r="Q36" s="44">
        <v>2673166.841206186</v>
      </c>
      <c r="R36" s="42">
        <v>0</v>
      </c>
      <c r="S36" s="44">
        <v>0</v>
      </c>
      <c r="T36" s="41">
        <v>376</v>
      </c>
      <c r="U36" s="44">
        <v>417878.02226467204</v>
      </c>
      <c r="V36" s="41">
        <v>1143</v>
      </c>
      <c r="W36" s="44">
        <v>1348634.0683612148</v>
      </c>
      <c r="X36" s="51">
        <v>1519</v>
      </c>
      <c r="Y36" s="52">
        <v>1766512.0906258868</v>
      </c>
    </row>
    <row r="37" spans="2:25" x14ac:dyDescent="0.3">
      <c r="B37" s="85"/>
      <c r="C37" s="33" t="s">
        <v>1</v>
      </c>
      <c r="D37" s="40">
        <v>2324</v>
      </c>
      <c r="E37" s="40">
        <v>8993478.8752039522</v>
      </c>
      <c r="F37" s="36">
        <v>0</v>
      </c>
      <c r="G37" s="37">
        <v>0</v>
      </c>
      <c r="H37" s="40">
        <v>108</v>
      </c>
      <c r="I37" s="39">
        <v>519035.05921399751</v>
      </c>
      <c r="J37" s="36">
        <v>732</v>
      </c>
      <c r="K37" s="39">
        <v>2583136.9138371469</v>
      </c>
      <c r="L37" s="40">
        <v>0</v>
      </c>
      <c r="M37" s="39">
        <v>0</v>
      </c>
      <c r="N37" s="49">
        <v>732</v>
      </c>
      <c r="O37" s="50">
        <v>2583136.9138371469</v>
      </c>
      <c r="P37" s="40">
        <v>1246</v>
      </c>
      <c r="Q37" s="39">
        <v>4622974.9939836971</v>
      </c>
      <c r="R37" s="36">
        <v>0</v>
      </c>
      <c r="S37" s="39">
        <v>0</v>
      </c>
      <c r="T37" s="40">
        <v>62</v>
      </c>
      <c r="U37" s="39">
        <v>335616.83119352639</v>
      </c>
      <c r="V37" s="40">
        <v>176</v>
      </c>
      <c r="W37" s="39">
        <v>932715.07697558473</v>
      </c>
      <c r="X37" s="49">
        <v>238</v>
      </c>
      <c r="Y37" s="50">
        <v>1268331.9081691112</v>
      </c>
    </row>
    <row r="38" spans="2:25" x14ac:dyDescent="0.3">
      <c r="B38" s="85"/>
      <c r="C38" s="33" t="s">
        <v>33</v>
      </c>
      <c r="D38" s="40">
        <v>757</v>
      </c>
      <c r="E38" s="40">
        <v>9611872.6314488035</v>
      </c>
      <c r="F38" s="36">
        <v>0</v>
      </c>
      <c r="G38" s="37">
        <v>0</v>
      </c>
      <c r="H38" s="40">
        <v>50</v>
      </c>
      <c r="I38" s="39">
        <v>621070.46648545202</v>
      </c>
      <c r="J38" s="36">
        <v>28</v>
      </c>
      <c r="K38" s="39">
        <v>268270.82596604747</v>
      </c>
      <c r="L38" s="40">
        <v>0</v>
      </c>
      <c r="M38" s="39">
        <v>0</v>
      </c>
      <c r="N38" s="49">
        <v>28</v>
      </c>
      <c r="O38" s="50">
        <v>268270.82596604747</v>
      </c>
      <c r="P38" s="40">
        <v>596</v>
      </c>
      <c r="Q38" s="39">
        <v>7105099.2461773399</v>
      </c>
      <c r="R38" s="36">
        <v>0</v>
      </c>
      <c r="S38" s="39">
        <v>0</v>
      </c>
      <c r="T38" s="40">
        <v>7</v>
      </c>
      <c r="U38" s="39">
        <v>78639.397150832447</v>
      </c>
      <c r="V38" s="40">
        <v>76</v>
      </c>
      <c r="W38" s="39">
        <v>1538792.6956691328</v>
      </c>
      <c r="X38" s="49">
        <v>83</v>
      </c>
      <c r="Y38" s="50">
        <v>1617432.0928199652</v>
      </c>
    </row>
    <row r="39" spans="2:25" x14ac:dyDescent="0.3">
      <c r="B39" s="86"/>
      <c r="C39" s="17" t="s">
        <v>34</v>
      </c>
      <c r="D39" s="45">
        <v>291</v>
      </c>
      <c r="E39" s="45">
        <v>5783904.158753763</v>
      </c>
      <c r="F39" s="46">
        <v>0</v>
      </c>
      <c r="G39" s="47">
        <v>0</v>
      </c>
      <c r="H39" s="45">
        <v>0</v>
      </c>
      <c r="I39" s="48">
        <v>0</v>
      </c>
      <c r="J39" s="46">
        <v>242</v>
      </c>
      <c r="K39" s="48">
        <v>3522001.6329515749</v>
      </c>
      <c r="L39" s="45">
        <v>0</v>
      </c>
      <c r="M39" s="48">
        <v>0</v>
      </c>
      <c r="N39" s="53">
        <v>242</v>
      </c>
      <c r="O39" s="54">
        <v>3522001.6329515749</v>
      </c>
      <c r="P39" s="45">
        <v>33</v>
      </c>
      <c r="Q39" s="48">
        <v>1252880.4941203922</v>
      </c>
      <c r="R39" s="46">
        <v>0</v>
      </c>
      <c r="S39" s="48">
        <v>0</v>
      </c>
      <c r="T39" s="45">
        <v>0</v>
      </c>
      <c r="U39" s="48">
        <v>0</v>
      </c>
      <c r="V39" s="45">
        <v>16</v>
      </c>
      <c r="W39" s="48">
        <v>1009022.0316817958</v>
      </c>
      <c r="X39" s="53">
        <v>16</v>
      </c>
      <c r="Y39" s="54">
        <v>1009022.0316817958</v>
      </c>
    </row>
    <row r="40" spans="2:25" x14ac:dyDescent="0.3">
      <c r="B40" s="87" t="s">
        <v>28</v>
      </c>
      <c r="C40" s="6" t="s">
        <v>32</v>
      </c>
      <c r="D40" s="35">
        <v>420</v>
      </c>
      <c r="E40" s="35">
        <v>981821.87273300323</v>
      </c>
      <c r="F40" s="36">
        <v>25</v>
      </c>
      <c r="G40" s="37">
        <v>47287.983241420021</v>
      </c>
      <c r="H40" s="35">
        <v>129</v>
      </c>
      <c r="I40" s="38">
        <v>555513.61878409737</v>
      </c>
      <c r="J40" s="36">
        <v>24</v>
      </c>
      <c r="K40" s="39">
        <v>24788.525213617912</v>
      </c>
      <c r="L40" s="40">
        <v>26</v>
      </c>
      <c r="M40" s="39">
        <v>26968.115652311702</v>
      </c>
      <c r="N40" s="49">
        <v>50</v>
      </c>
      <c r="O40" s="50">
        <v>51756.640865929614</v>
      </c>
      <c r="P40" s="35">
        <v>28</v>
      </c>
      <c r="Q40" s="38">
        <v>29552.580288469071</v>
      </c>
      <c r="R40" s="36">
        <v>6</v>
      </c>
      <c r="S40" s="39">
        <v>11666.576906802165</v>
      </c>
      <c r="T40" s="40">
        <v>13</v>
      </c>
      <c r="U40" s="39">
        <v>20920.332942694502</v>
      </c>
      <c r="V40" s="40">
        <v>169</v>
      </c>
      <c r="W40" s="39">
        <v>265124.13970359042</v>
      </c>
      <c r="X40" s="49">
        <v>188</v>
      </c>
      <c r="Y40" s="50">
        <v>297711.0495530871</v>
      </c>
    </row>
    <row r="41" spans="2:25" x14ac:dyDescent="0.3">
      <c r="B41" s="87"/>
      <c r="C41" s="6" t="s">
        <v>1</v>
      </c>
      <c r="D41" s="35">
        <v>377</v>
      </c>
      <c r="E41" s="35">
        <v>1672979.1921263929</v>
      </c>
      <c r="F41" s="36">
        <v>19</v>
      </c>
      <c r="G41" s="37">
        <v>129788.13529453761</v>
      </c>
      <c r="H41" s="35">
        <v>81</v>
      </c>
      <c r="I41" s="38">
        <v>560531.62360062194</v>
      </c>
      <c r="J41" s="36">
        <v>67</v>
      </c>
      <c r="K41" s="39">
        <v>186362.32718585062</v>
      </c>
      <c r="L41" s="40">
        <v>28</v>
      </c>
      <c r="M41" s="39">
        <v>67166.522159321437</v>
      </c>
      <c r="N41" s="49">
        <v>95</v>
      </c>
      <c r="O41" s="50">
        <v>253528.84934517206</v>
      </c>
      <c r="P41" s="35">
        <v>74</v>
      </c>
      <c r="Q41" s="38">
        <v>227403.13544255082</v>
      </c>
      <c r="R41" s="36">
        <v>4</v>
      </c>
      <c r="S41" s="39">
        <v>14975.45592427295</v>
      </c>
      <c r="T41" s="40">
        <v>4</v>
      </c>
      <c r="U41" s="39">
        <v>7835.5070846095841</v>
      </c>
      <c r="V41" s="40">
        <v>100</v>
      </c>
      <c r="W41" s="39">
        <v>478916.48543462774</v>
      </c>
      <c r="X41" s="49">
        <v>108</v>
      </c>
      <c r="Y41" s="50">
        <v>501727.44844351028</v>
      </c>
    </row>
    <row r="42" spans="2:25" x14ac:dyDescent="0.3">
      <c r="B42" s="87"/>
      <c r="C42" s="6" t="s">
        <v>33</v>
      </c>
      <c r="D42" s="35">
        <v>308</v>
      </c>
      <c r="E42" s="35">
        <v>4102288.4377987469</v>
      </c>
      <c r="F42" s="36">
        <v>44</v>
      </c>
      <c r="G42" s="37">
        <v>498993.99898654473</v>
      </c>
      <c r="H42" s="35">
        <v>59</v>
      </c>
      <c r="I42" s="38">
        <v>1654922.9347366148</v>
      </c>
      <c r="J42" s="36">
        <v>68</v>
      </c>
      <c r="K42" s="39">
        <v>483664.00008358393</v>
      </c>
      <c r="L42" s="40">
        <v>8</v>
      </c>
      <c r="M42" s="39">
        <v>34227.000015671983</v>
      </c>
      <c r="N42" s="49">
        <v>76</v>
      </c>
      <c r="O42" s="50">
        <v>517891.00009925594</v>
      </c>
      <c r="P42" s="35">
        <v>76</v>
      </c>
      <c r="Q42" s="38">
        <v>604809.07860895421</v>
      </c>
      <c r="R42" s="36">
        <v>2</v>
      </c>
      <c r="S42" s="39">
        <v>6964.6322219571521</v>
      </c>
      <c r="T42" s="40">
        <v>1</v>
      </c>
      <c r="U42" s="39">
        <v>3482.316110978576</v>
      </c>
      <c r="V42" s="40">
        <v>50</v>
      </c>
      <c r="W42" s="39">
        <v>815224.47703444178</v>
      </c>
      <c r="X42" s="49">
        <v>53</v>
      </c>
      <c r="Y42" s="50">
        <v>825671.42536737747</v>
      </c>
    </row>
    <row r="43" spans="2:25" x14ac:dyDescent="0.3">
      <c r="B43" s="87"/>
      <c r="C43" s="6" t="s">
        <v>34</v>
      </c>
      <c r="D43" s="35">
        <v>29</v>
      </c>
      <c r="E43" s="35">
        <v>781850.91776907491</v>
      </c>
      <c r="F43" s="36">
        <v>8</v>
      </c>
      <c r="G43" s="37">
        <v>223760.40332733732</v>
      </c>
      <c r="H43" s="35">
        <v>5</v>
      </c>
      <c r="I43" s="38">
        <v>285549.32741048245</v>
      </c>
      <c r="J43" s="36">
        <v>3</v>
      </c>
      <c r="K43" s="39">
        <v>36410.000017413317</v>
      </c>
      <c r="L43" s="40">
        <v>0</v>
      </c>
      <c r="M43" s="39">
        <v>0</v>
      </c>
      <c r="N43" s="49">
        <v>3</v>
      </c>
      <c r="O43" s="50">
        <v>36410.000017413317</v>
      </c>
      <c r="P43" s="35">
        <v>10</v>
      </c>
      <c r="Q43" s="38">
        <v>154231.72449340296</v>
      </c>
      <c r="R43" s="36">
        <v>1</v>
      </c>
      <c r="S43" s="39">
        <v>61000</v>
      </c>
      <c r="T43" s="40">
        <v>0</v>
      </c>
      <c r="U43" s="39">
        <v>0</v>
      </c>
      <c r="V43" s="40">
        <v>2</v>
      </c>
      <c r="W43" s="39">
        <v>20899.462520438883</v>
      </c>
      <c r="X43" s="49">
        <v>3</v>
      </c>
      <c r="Y43" s="50">
        <v>81899.462520438887</v>
      </c>
    </row>
    <row r="44" spans="2:25" x14ac:dyDescent="0.3">
      <c r="B44" s="84" t="s">
        <v>29</v>
      </c>
      <c r="C44" s="16" t="s">
        <v>32</v>
      </c>
      <c r="D44" s="41">
        <v>6</v>
      </c>
      <c r="E44" s="41">
        <v>155675.08832906996</v>
      </c>
      <c r="F44" s="42">
        <v>1</v>
      </c>
      <c r="G44" s="43">
        <v>104479.92505306708</v>
      </c>
      <c r="H44" s="41">
        <v>0</v>
      </c>
      <c r="I44" s="44">
        <v>0</v>
      </c>
      <c r="J44" s="42">
        <v>1</v>
      </c>
      <c r="K44" s="44">
        <v>27861.313347484556</v>
      </c>
      <c r="L44" s="41">
        <v>0</v>
      </c>
      <c r="M44" s="44">
        <v>0</v>
      </c>
      <c r="N44" s="51">
        <v>1</v>
      </c>
      <c r="O44" s="52">
        <v>27861.313347484556</v>
      </c>
      <c r="P44" s="41">
        <v>2</v>
      </c>
      <c r="Q44" s="44">
        <v>10447.992505306709</v>
      </c>
      <c r="R44" s="42">
        <v>0</v>
      </c>
      <c r="S44" s="44">
        <v>0</v>
      </c>
      <c r="T44" s="41">
        <v>0</v>
      </c>
      <c r="U44" s="44">
        <v>0</v>
      </c>
      <c r="V44" s="41">
        <v>2</v>
      </c>
      <c r="W44" s="44">
        <v>12885.857423211608</v>
      </c>
      <c r="X44" s="51">
        <v>2</v>
      </c>
      <c r="Y44" s="52">
        <v>12885.857423211608</v>
      </c>
    </row>
    <row r="45" spans="2:25" x14ac:dyDescent="0.3">
      <c r="B45" s="85"/>
      <c r="C45" s="33" t="s">
        <v>1</v>
      </c>
      <c r="D45" s="40">
        <v>8</v>
      </c>
      <c r="E45" s="40">
        <v>76688.26498895124</v>
      </c>
      <c r="F45" s="36">
        <v>0</v>
      </c>
      <c r="G45" s="37">
        <v>0</v>
      </c>
      <c r="H45" s="40">
        <v>1</v>
      </c>
      <c r="I45" s="39">
        <v>13930.656673742278</v>
      </c>
      <c r="J45" s="36">
        <v>2</v>
      </c>
      <c r="K45" s="39">
        <v>14627.189507429393</v>
      </c>
      <c r="L45" s="40">
        <v>0</v>
      </c>
      <c r="M45" s="39">
        <v>0</v>
      </c>
      <c r="N45" s="49">
        <v>2</v>
      </c>
      <c r="O45" s="50">
        <v>14627.189507429393</v>
      </c>
      <c r="P45" s="40">
        <v>4</v>
      </c>
      <c r="Q45" s="39">
        <v>42558.156138282662</v>
      </c>
      <c r="R45" s="36">
        <v>0</v>
      </c>
      <c r="S45" s="39">
        <v>0</v>
      </c>
      <c r="T45" s="40">
        <v>0</v>
      </c>
      <c r="U45" s="39">
        <v>0</v>
      </c>
      <c r="V45" s="40">
        <v>1</v>
      </c>
      <c r="W45" s="39">
        <v>5572.2626694969113</v>
      </c>
      <c r="X45" s="49">
        <v>1</v>
      </c>
      <c r="Y45" s="50">
        <v>5572.2626694969113</v>
      </c>
    </row>
    <row r="46" spans="2:25" x14ac:dyDescent="0.3">
      <c r="B46" s="85"/>
      <c r="C46" s="33" t="s">
        <v>33</v>
      </c>
      <c r="D46" s="40">
        <v>40</v>
      </c>
      <c r="E46" s="40">
        <v>334509.89337823645</v>
      </c>
      <c r="F46" s="36">
        <v>0</v>
      </c>
      <c r="G46" s="37">
        <v>0</v>
      </c>
      <c r="H46" s="40">
        <v>3</v>
      </c>
      <c r="I46" s="39">
        <v>13930.656673742278</v>
      </c>
      <c r="J46" s="36">
        <v>10</v>
      </c>
      <c r="K46" s="39">
        <v>93335.399714073268</v>
      </c>
      <c r="L46" s="40">
        <v>0</v>
      </c>
      <c r="M46" s="39">
        <v>0</v>
      </c>
      <c r="N46" s="49">
        <v>10</v>
      </c>
      <c r="O46" s="50">
        <v>93335.399714073268</v>
      </c>
      <c r="P46" s="40">
        <v>22</v>
      </c>
      <c r="Q46" s="39">
        <v>178486.53863232295</v>
      </c>
      <c r="R46" s="36">
        <v>0</v>
      </c>
      <c r="S46" s="39">
        <v>0</v>
      </c>
      <c r="T46" s="40">
        <v>0</v>
      </c>
      <c r="U46" s="39">
        <v>0</v>
      </c>
      <c r="V46" s="40">
        <v>5</v>
      </c>
      <c r="W46" s="39">
        <v>48757.298358097978</v>
      </c>
      <c r="X46" s="49">
        <v>5</v>
      </c>
      <c r="Y46" s="50">
        <v>48757.298358097978</v>
      </c>
    </row>
    <row r="47" spans="2:25" x14ac:dyDescent="0.3">
      <c r="B47" s="86"/>
      <c r="C47" s="17" t="s">
        <v>34</v>
      </c>
      <c r="D47" s="45">
        <v>8</v>
      </c>
      <c r="E47" s="45">
        <v>177122.23977098</v>
      </c>
      <c r="F47" s="46">
        <v>1</v>
      </c>
      <c r="G47" s="47">
        <v>69653.283368711389</v>
      </c>
      <c r="H47" s="45">
        <v>0</v>
      </c>
      <c r="I47" s="48">
        <v>0</v>
      </c>
      <c r="J47" s="46">
        <v>3</v>
      </c>
      <c r="K47" s="48">
        <v>70900.982633695123</v>
      </c>
      <c r="L47" s="45">
        <v>0</v>
      </c>
      <c r="M47" s="48">
        <v>0</v>
      </c>
      <c r="N47" s="53">
        <v>3</v>
      </c>
      <c r="O47" s="54">
        <v>70900.982633695123</v>
      </c>
      <c r="P47" s="45">
        <v>4</v>
      </c>
      <c r="Q47" s="48">
        <v>36567.97376857348</v>
      </c>
      <c r="R47" s="46">
        <v>0</v>
      </c>
      <c r="S47" s="48">
        <v>0</v>
      </c>
      <c r="T47" s="45">
        <v>0</v>
      </c>
      <c r="U47" s="48">
        <v>0</v>
      </c>
      <c r="V47" s="45">
        <v>0</v>
      </c>
      <c r="W47" s="48">
        <v>0</v>
      </c>
      <c r="X47" s="53">
        <v>0</v>
      </c>
      <c r="Y47" s="54">
        <v>0</v>
      </c>
    </row>
    <row r="48" spans="2:25" x14ac:dyDescent="0.3">
      <c r="B48" s="87" t="s">
        <v>94</v>
      </c>
      <c r="C48" s="6" t="s">
        <v>32</v>
      </c>
      <c r="D48" s="35">
        <v>97</v>
      </c>
      <c r="E48" s="35">
        <v>62961.046610235899</v>
      </c>
      <c r="F48" s="36">
        <v>27</v>
      </c>
      <c r="G48" s="37">
        <v>13819.211420352342</v>
      </c>
      <c r="H48" s="35">
        <v>0</v>
      </c>
      <c r="I48" s="38">
        <v>0</v>
      </c>
      <c r="J48" s="36">
        <v>16</v>
      </c>
      <c r="K48" s="39">
        <v>6571.7872858379196</v>
      </c>
      <c r="L48" s="40">
        <v>7</v>
      </c>
      <c r="M48" s="39">
        <v>12433.111081314983</v>
      </c>
      <c r="N48" s="49">
        <v>23</v>
      </c>
      <c r="O48" s="50">
        <v>19004.898367152902</v>
      </c>
      <c r="P48" s="35">
        <v>34</v>
      </c>
      <c r="Q48" s="38">
        <v>14586.841310665832</v>
      </c>
      <c r="R48" s="36">
        <v>0</v>
      </c>
      <c r="S48" s="39">
        <v>0</v>
      </c>
      <c r="T48" s="40">
        <v>7</v>
      </c>
      <c r="U48" s="39">
        <v>11841.058172680938</v>
      </c>
      <c r="V48" s="40">
        <v>6</v>
      </c>
      <c r="W48" s="39">
        <v>3709.0373393838818</v>
      </c>
      <c r="X48" s="49">
        <v>13</v>
      </c>
      <c r="Y48" s="50">
        <v>15550.09551206482</v>
      </c>
    </row>
    <row r="49" spans="2:25" x14ac:dyDescent="0.3">
      <c r="B49" s="87"/>
      <c r="C49" s="6" t="s">
        <v>1</v>
      </c>
      <c r="D49" s="35">
        <v>10</v>
      </c>
      <c r="E49" s="35">
        <v>35703.286520522466</v>
      </c>
      <c r="F49" s="36">
        <v>0</v>
      </c>
      <c r="G49" s="37">
        <v>0</v>
      </c>
      <c r="H49" s="35">
        <v>0</v>
      </c>
      <c r="I49" s="38">
        <v>0</v>
      </c>
      <c r="J49" s="36">
        <v>2</v>
      </c>
      <c r="K49" s="39">
        <v>4179.1970021226834</v>
      </c>
      <c r="L49" s="40">
        <v>3</v>
      </c>
      <c r="M49" s="39">
        <v>11144.525338993823</v>
      </c>
      <c r="N49" s="49">
        <v>5</v>
      </c>
      <c r="O49" s="50">
        <v>15323.722341116507</v>
      </c>
      <c r="P49" s="35">
        <v>2</v>
      </c>
      <c r="Q49" s="38">
        <v>5752.3746719765686</v>
      </c>
      <c r="R49" s="36">
        <v>0</v>
      </c>
      <c r="S49" s="39">
        <v>0</v>
      </c>
      <c r="T49" s="40">
        <v>3</v>
      </c>
      <c r="U49" s="39">
        <v>14627.189507429393</v>
      </c>
      <c r="V49" s="40">
        <v>0</v>
      </c>
      <c r="W49" s="39">
        <v>0</v>
      </c>
      <c r="X49" s="49">
        <v>3</v>
      </c>
      <c r="Y49" s="50">
        <v>14627.189507429393</v>
      </c>
    </row>
    <row r="50" spans="2:25" x14ac:dyDescent="0.3">
      <c r="C50" s="7" t="s">
        <v>4</v>
      </c>
      <c r="D50" s="8">
        <f>+SUM(D8:D49)</f>
        <v>222075</v>
      </c>
      <c r="E50" s="8">
        <f t="shared" ref="E50:Y50" si="0">+SUM(E8:E49)</f>
        <v>359975235.06231368</v>
      </c>
      <c r="F50" s="9">
        <f t="shared" si="0"/>
        <v>2639</v>
      </c>
      <c r="G50" s="10">
        <f t="shared" si="0"/>
        <v>13436613.155380802</v>
      </c>
      <c r="H50" s="8">
        <f t="shared" si="0"/>
        <v>34095</v>
      </c>
      <c r="I50" s="8">
        <f t="shared" si="0"/>
        <v>56653718.296385169</v>
      </c>
      <c r="J50" s="9">
        <f t="shared" si="0"/>
        <v>50893</v>
      </c>
      <c r="K50" s="30">
        <f t="shared" si="0"/>
        <v>64432716.79316283</v>
      </c>
      <c r="L50" s="30">
        <f t="shared" si="0"/>
        <v>194</v>
      </c>
      <c r="M50" s="30">
        <f t="shared" si="0"/>
        <v>460856.51580345933</v>
      </c>
      <c r="N50" s="31">
        <f t="shared" si="0"/>
        <v>51087</v>
      </c>
      <c r="O50" s="11">
        <f t="shared" si="0"/>
        <v>64893573.308966279</v>
      </c>
      <c r="P50" s="8">
        <f t="shared" si="0"/>
        <v>99435</v>
      </c>
      <c r="Q50" s="8">
        <f t="shared" si="0"/>
        <v>175916251.61980456</v>
      </c>
      <c r="R50" s="9">
        <f t="shared" si="0"/>
        <v>42</v>
      </c>
      <c r="S50" s="30">
        <f t="shared" si="0"/>
        <v>415232.32567089167</v>
      </c>
      <c r="T50" s="30">
        <f t="shared" si="0"/>
        <v>22018</v>
      </c>
      <c r="U50" s="30">
        <f t="shared" si="0"/>
        <v>19536743.126039352</v>
      </c>
      <c r="V50" s="30">
        <f t="shared" si="0"/>
        <v>12759</v>
      </c>
      <c r="W50" s="30">
        <f t="shared" si="0"/>
        <v>29123103.230066534</v>
      </c>
      <c r="X50" s="31">
        <f t="shared" si="0"/>
        <v>34819</v>
      </c>
      <c r="Y50" s="11">
        <f t="shared" si="0"/>
        <v>49075078.681776792</v>
      </c>
    </row>
    <row r="51" spans="2:25" s="15" customFormat="1" x14ac:dyDescent="0.3">
      <c r="C51" s="24" t="s">
        <v>53</v>
      </c>
      <c r="D51" s="24"/>
      <c r="E51" s="25">
        <f>+(E50*28713.65/784.65)/1000000</f>
        <v>13173.010779643158</v>
      </c>
      <c r="F51" s="27"/>
      <c r="G51" s="34">
        <f>+(G50*28713.65/784.65)/1000000</f>
        <v>491.70229698464289</v>
      </c>
      <c r="H51" s="24"/>
      <c r="I51" s="25">
        <f>+(I50*28713.65/784.65)/1000000</f>
        <v>2073.1982901433762</v>
      </c>
      <c r="J51" s="27"/>
      <c r="K51" s="25">
        <f>+(K50*28713.65/784.65)/1000000</f>
        <v>2357.8646256904353</v>
      </c>
      <c r="L51" s="32"/>
      <c r="M51" s="25">
        <f>+(M50*28713.65/784.65)/1000000</f>
        <v>16.864681953737339</v>
      </c>
      <c r="N51" s="32"/>
      <c r="O51" s="34">
        <f>+(O50*28713.65/784.65)/1000000</f>
        <v>2374.729307644172</v>
      </c>
      <c r="P51" s="24"/>
      <c r="Q51" s="25">
        <f>+(Q50*28713.65/784.65)/1000000</f>
        <v>6437.5169544676</v>
      </c>
      <c r="R51" s="27"/>
      <c r="S51" s="25">
        <f>+(S50*28713.65/784.65)/1000000</f>
        <v>15.195100577327471</v>
      </c>
      <c r="T51" s="32"/>
      <c r="U51" s="25">
        <f>+(U50*28713.65/784.65)/1000000</f>
        <v>714.93175844134316</v>
      </c>
      <c r="V51" s="32"/>
      <c r="W51" s="25">
        <f>+(W50*28713.65/784.65)/1000000</f>
        <v>1065.7370713846938</v>
      </c>
      <c r="X51" s="32"/>
      <c r="Y51" s="34">
        <f>+(Y50*28713.65/784.65)/1000000</f>
        <v>1795.863930403365</v>
      </c>
    </row>
    <row r="53" spans="2:25" x14ac:dyDescent="0.3">
      <c r="B53" s="6" t="s">
        <v>30</v>
      </c>
    </row>
    <row r="56" spans="2:25" x14ac:dyDescent="0.3">
      <c r="B56" s="6" t="s">
        <v>35</v>
      </c>
    </row>
    <row r="57" spans="2:25" x14ac:dyDescent="0.3">
      <c r="B57" s="6" t="s">
        <v>36</v>
      </c>
    </row>
    <row r="58" spans="2:25" x14ac:dyDescent="0.3">
      <c r="B58" s="6" t="s">
        <v>37</v>
      </c>
    </row>
    <row r="59" spans="2:25" x14ac:dyDescent="0.3">
      <c r="B59" s="6" t="s">
        <v>38</v>
      </c>
    </row>
    <row r="60" spans="2:25" x14ac:dyDescent="0.3">
      <c r="B60" s="6" t="s">
        <v>90</v>
      </c>
    </row>
    <row r="61" spans="2:25" x14ac:dyDescent="0.3">
      <c r="B61" s="105" t="s">
        <v>96</v>
      </c>
    </row>
    <row r="62" spans="2:25" x14ac:dyDescent="0.3">
      <c r="B62" s="55"/>
    </row>
    <row r="63" spans="2:25" x14ac:dyDescent="0.3">
      <c r="B63" s="59" t="s">
        <v>39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</row>
    <row r="64" spans="2:25" x14ac:dyDescent="0.3">
      <c r="B64" s="60" t="s">
        <v>40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</row>
    <row r="65" spans="2:22" x14ac:dyDescent="0.3">
      <c r="B65" s="61" t="s">
        <v>41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</row>
    <row r="66" spans="2:22" x14ac:dyDescent="0.3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</row>
    <row r="67" spans="2:22" x14ac:dyDescent="0.3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</row>
    <row r="68" spans="2:22" x14ac:dyDescent="0.3">
      <c r="B68" s="61" t="s">
        <v>42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</row>
    <row r="69" spans="2:22" x14ac:dyDescent="0.3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</row>
    <row r="70" spans="2:22" x14ac:dyDescent="0.3">
      <c r="B70" s="58" t="s">
        <v>43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</row>
    <row r="71" spans="2:22" x14ac:dyDescent="0.3">
      <c r="B71" s="62" t="s">
        <v>44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</row>
    <row r="72" spans="2:22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</row>
    <row r="73" spans="2:22" x14ac:dyDescent="0.3">
      <c r="B73" s="58" t="s">
        <v>45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spans="2:22" x14ac:dyDescent="0.3">
      <c r="B74" s="58" t="s">
        <v>46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spans="2:22" x14ac:dyDescent="0.3">
      <c r="B75" s="58" t="s">
        <v>47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spans="2:22" x14ac:dyDescent="0.3">
      <c r="B76" s="58" t="s">
        <v>48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9" spans="2:22" x14ac:dyDescent="0.3">
      <c r="B79" s="16" t="s">
        <v>49</v>
      </c>
    </row>
    <row r="80" spans="2:22" x14ac:dyDescent="0.3">
      <c r="B80" s="23" t="s">
        <v>55</v>
      </c>
    </row>
    <row r="81" spans="2:2" x14ac:dyDescent="0.3">
      <c r="B81" s="6" t="s">
        <v>30</v>
      </c>
    </row>
    <row r="83" spans="2:2" x14ac:dyDescent="0.3">
      <c r="B83" s="6" t="s">
        <v>56</v>
      </c>
    </row>
  </sheetData>
  <mergeCells count="37">
    <mergeCell ref="B4:B7"/>
    <mergeCell ref="C4:C7"/>
    <mergeCell ref="D4:E6"/>
    <mergeCell ref="F4:G6"/>
    <mergeCell ref="H4:I6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8:B49"/>
    <mergeCell ref="B44:B47"/>
    <mergeCell ref="B73:V73"/>
    <mergeCell ref="B74:V74"/>
    <mergeCell ref="B75:V75"/>
    <mergeCell ref="B76:V76"/>
    <mergeCell ref="B63:V63"/>
    <mergeCell ref="B64:V64"/>
    <mergeCell ref="B65:V67"/>
    <mergeCell ref="B68:V69"/>
    <mergeCell ref="B70:V70"/>
    <mergeCell ref="B71:V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2020-06-16T18:09:37Z</dcterms:modified>
</cp:coreProperties>
</file>