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yanez\Desktop\"/>
    </mc:Choice>
  </mc:AlternateContent>
  <xr:revisionPtr revIDLastSave="0" documentId="8_{5E871D08-CFFA-494B-B589-7C7E59BC94E3}" xr6:coauthVersionLast="44" xr6:coauthVersionMax="44" xr10:uidLastSave="{00000000-0000-0000-0000-000000000000}"/>
  <bookViews>
    <workbookView xWindow="-108" yWindow="-108" windowWidth="23256" windowHeight="12576" activeTab="3" xr2:uid="{755ADB1F-B54E-46D1-AA38-F7982CE23987}"/>
  </bookViews>
  <sheets>
    <sheet name="Indice" sheetId="2" r:id="rId1"/>
    <sheet name="Derechos de Garantía" sheetId="1" r:id="rId2"/>
    <sheet name="Solicitudes y Curses" sheetId="3" r:id="rId3"/>
    <sheet name="Detalle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51" i="4" l="1"/>
  <c r="E50" i="4"/>
  <c r="F50" i="4"/>
  <c r="G50" i="4"/>
  <c r="G51" i="4" s="1"/>
  <c r="H50" i="4"/>
  <c r="I50" i="4"/>
  <c r="I51" i="4" s="1"/>
  <c r="J50" i="4"/>
  <c r="K50" i="4"/>
  <c r="L50" i="4"/>
  <c r="M50" i="4"/>
  <c r="N50" i="4"/>
  <c r="O50" i="4"/>
  <c r="P50" i="4"/>
  <c r="Q50" i="4"/>
  <c r="Q51" i="4" s="1"/>
  <c r="R50" i="4"/>
  <c r="S50" i="4"/>
  <c r="T50" i="4"/>
  <c r="U50" i="4"/>
  <c r="U51" i="4" s="1"/>
  <c r="V50" i="4"/>
  <c r="W50" i="4"/>
  <c r="X50" i="4"/>
  <c r="Y50" i="4"/>
  <c r="D50" i="4"/>
  <c r="Y51" i="4"/>
  <c r="W51" i="4"/>
  <c r="S51" i="4"/>
  <c r="O51" i="4"/>
  <c r="M51" i="4"/>
  <c r="K51" i="4"/>
  <c r="C36" i="3" l="1"/>
  <c r="D36" i="3"/>
  <c r="D37" i="3" s="1"/>
  <c r="X36" i="3"/>
  <c r="X37" i="3" s="1"/>
  <c r="W36" i="3"/>
  <c r="V36" i="3"/>
  <c r="V37" i="3" s="1"/>
  <c r="U36" i="3"/>
  <c r="T36" i="3"/>
  <c r="T37" i="3" s="1"/>
  <c r="S36" i="3"/>
  <c r="R36" i="3"/>
  <c r="R37" i="3" s="1"/>
  <c r="Q36" i="3"/>
  <c r="P36" i="3"/>
  <c r="P37" i="3" s="1"/>
  <c r="O36" i="3"/>
  <c r="N36" i="3"/>
  <c r="N37" i="3" s="1"/>
  <c r="M36" i="3"/>
  <c r="L36" i="3"/>
  <c r="L37" i="3" s="1"/>
  <c r="K36" i="3"/>
  <c r="J36" i="3"/>
  <c r="J37" i="3" s="1"/>
  <c r="I36" i="3"/>
  <c r="H36" i="3"/>
  <c r="H37" i="3" s="1"/>
  <c r="G36" i="3"/>
  <c r="F36" i="3"/>
  <c r="F37" i="3" s="1"/>
  <c r="E36" i="3"/>
  <c r="X20" i="3" l="1"/>
  <c r="X21" i="3" s="1"/>
  <c r="W20" i="3"/>
  <c r="V20" i="3"/>
  <c r="V21" i="3" s="1"/>
  <c r="U20" i="3"/>
  <c r="T20" i="3"/>
  <c r="T21" i="3" s="1"/>
  <c r="S20" i="3"/>
  <c r="R20" i="3"/>
  <c r="R21" i="3" s="1"/>
  <c r="Q20" i="3"/>
  <c r="P20" i="3"/>
  <c r="P21" i="3" s="1"/>
  <c r="O20" i="3"/>
  <c r="N20" i="3"/>
  <c r="N21" i="3" s="1"/>
  <c r="M20" i="3"/>
  <c r="L20" i="3"/>
  <c r="L21" i="3" s="1"/>
  <c r="K20" i="3"/>
  <c r="J20" i="3"/>
  <c r="J21" i="3" s="1"/>
  <c r="I20" i="3"/>
  <c r="H20" i="3"/>
  <c r="H21" i="3" s="1"/>
  <c r="G20" i="3"/>
  <c r="F20" i="3"/>
  <c r="F21" i="3" s="1"/>
  <c r="E20" i="3"/>
  <c r="C20" i="3"/>
  <c r="D20" i="3"/>
  <c r="D21" i="3" s="1"/>
  <c r="H30" i="1" l="1"/>
  <c r="G31" i="1"/>
  <c r="G30" i="1"/>
  <c r="H31" i="1" l="1"/>
  <c r="I30" i="1" l="1"/>
  <c r="I31" i="1"/>
  <c r="G32" i="1"/>
  <c r="H32" i="1"/>
  <c r="I32" i="1" l="1"/>
</calcChain>
</file>

<file path=xl/sharedStrings.xml><?xml version="1.0" encoding="utf-8"?>
<sst xmlns="http://schemas.openxmlformats.org/spreadsheetml/2006/main" count="294" uniqueCount="96">
  <si>
    <t>Tasa Utilización</t>
  </si>
  <si>
    <t xml:space="preserve">BANCO DE CHILE </t>
  </si>
  <si>
    <t>BCO INTERNACIONAL</t>
  </si>
  <si>
    <t xml:space="preserve">BANCOESTADO    </t>
  </si>
  <si>
    <t>SCOTIABANK</t>
  </si>
  <si>
    <t xml:space="preserve">BCI            </t>
  </si>
  <si>
    <t xml:space="preserve">ITAU CORPBANCA      </t>
  </si>
  <si>
    <t xml:space="preserve">BCO BICE       </t>
  </si>
  <si>
    <t>BANCO SANTANDER</t>
  </si>
  <si>
    <t xml:space="preserve">BCO SECURITY   </t>
  </si>
  <si>
    <t>BANCO CONSORCIO</t>
  </si>
  <si>
    <t>COOPEUCH</t>
  </si>
  <si>
    <t>(montos en Unidades de Fomento)</t>
  </si>
  <si>
    <t>Totales</t>
  </si>
  <si>
    <t>Asignado</t>
  </si>
  <si>
    <t>Usado</t>
  </si>
  <si>
    <t>Derechos de garantía asignados y usados por institución</t>
  </si>
  <si>
    <t>Derechos de garantía asignados y usados por tipo de empresa</t>
  </si>
  <si>
    <t>MYPE</t>
  </si>
  <si>
    <t>Medianas Empresas</t>
  </si>
  <si>
    <t>Grandes Empresas II</t>
  </si>
  <si>
    <t>DERECHOS DE GARANTIA ASOCIADOS AL PROGRAMA FOGAPE COVID</t>
  </si>
  <si>
    <t xml:space="preserve"> </t>
  </si>
  <si>
    <t>(porcentaje del total)</t>
  </si>
  <si>
    <t>Grandes Empresas I</t>
  </si>
  <si>
    <t>Tabla 1:</t>
  </si>
  <si>
    <t>Tabla 2:</t>
  </si>
  <si>
    <t>Tabla 1</t>
  </si>
  <si>
    <t>Tabla 2</t>
  </si>
  <si>
    <t>Institución</t>
  </si>
  <si>
    <t>Tipo de Empresa</t>
  </si>
  <si>
    <t>BALANCE DE ACTIVIDADES ASOCIADO AL PROGRAMA DE GARANTIAS FOGAPE COVID 19</t>
  </si>
  <si>
    <t>Solicitudes y curses por institución financiera</t>
  </si>
  <si>
    <t>Solicitudes y curses por tipo de empresa</t>
  </si>
  <si>
    <t>Tabla 3</t>
  </si>
  <si>
    <t>Tabla 4</t>
  </si>
  <si>
    <t>DERECHOS DE GARANTIA ASOCIADOS AL PROGRAMA FOGAPE COVID (01/06/2020)</t>
  </si>
  <si>
    <t>Total</t>
  </si>
  <si>
    <t>SOLICITUDES Y CURSES DE CREDITO ASOCIADOS AL PROGRAMA FOGAPE COVID (29/05/2020)</t>
  </si>
  <si>
    <t>Tabla 5</t>
  </si>
  <si>
    <t>Solicitudes y curses por institución y tamaño</t>
  </si>
  <si>
    <t>Fuente: Fogape (05/06/2020)</t>
  </si>
  <si>
    <r>
      <rPr>
        <b/>
        <sz val="11"/>
        <color theme="1"/>
        <rFont val="Calibri"/>
        <family val="2"/>
        <scheme val="minor"/>
      </rPr>
      <t>Fuente:</t>
    </r>
    <r>
      <rPr>
        <sz val="11"/>
        <color theme="1"/>
        <rFont val="Calibri"/>
        <family val="2"/>
        <scheme val="minor"/>
      </rPr>
      <t xml:space="preserve"> Fogape (05/06/2020)</t>
    </r>
  </si>
  <si>
    <t>Actualización: 09/06/2020</t>
  </si>
  <si>
    <t>Total de solicitudes (A+B+C+D+E)</t>
  </si>
  <si>
    <t>Solicitudes registradas (A)</t>
  </si>
  <si>
    <t>Solicitudes en estado de evaluación (B)</t>
  </si>
  <si>
    <t>Solicitudes Aprobadas sin cursar y/o desistidas (C)</t>
  </si>
  <si>
    <t>Solicitudes Cursadas (D)</t>
  </si>
  <si>
    <t>Solicitudes Rechazadas (E)</t>
  </si>
  <si>
    <t>Aprobada sin cursar</t>
  </si>
  <si>
    <t>Aprobada y no concretada por el solicitante (desistimiento)</t>
  </si>
  <si>
    <t>Cursada</t>
  </si>
  <si>
    <t>Rechazada por falta de información</t>
  </si>
  <si>
    <t>No cumple con los requisitos del programa</t>
  </si>
  <si>
    <t>Rechazada por no cumplimiento de las políticas de la propia institución</t>
  </si>
  <si>
    <t>Número</t>
  </si>
  <si>
    <t>Monto</t>
  </si>
  <si>
    <t>Banco de Chile</t>
  </si>
  <si>
    <t>Internacional</t>
  </si>
  <si>
    <t>Banco del Estado</t>
  </si>
  <si>
    <t>Scotiabank</t>
  </si>
  <si>
    <t>BCI</t>
  </si>
  <si>
    <t>BICE</t>
  </si>
  <si>
    <t>Santander</t>
  </si>
  <si>
    <t>ITAU</t>
  </si>
  <si>
    <t>Security</t>
  </si>
  <si>
    <t>Consorcio</t>
  </si>
  <si>
    <t>SOLICITUDES Y CURSES DE CREDITO ASOCIADOS AL PROGRAMA FOGAPE COVID (05/06/2020) (*)</t>
  </si>
  <si>
    <t xml:space="preserve">Fuente: CMF </t>
  </si>
  <si>
    <t>Tamaño</t>
  </si>
  <si>
    <t>Micro y Pequeñas Empresas</t>
  </si>
  <si>
    <t>Empresas Grandes I</t>
  </si>
  <si>
    <t>Empresas Grandes II</t>
  </si>
  <si>
    <t xml:space="preserve">(*) Notas: </t>
  </si>
  <si>
    <t xml:space="preserve">1) Datos sujetos a rectificación. </t>
  </si>
  <si>
    <t xml:space="preserve">2) Algunas operaciones clasificadas como Solicitudes Rechazadas pueden cambiar de estado si los solicitantes entregaron nuevos antecedentes y la institución acreedora los evalúa nuevamente. </t>
  </si>
  <si>
    <t>3) Debido a los procesos de evaluación internos de las instituciones, es posible que algunas Solicitudes Rechazadas no contemplen montos asociados.</t>
  </si>
  <si>
    <t>Definiciones</t>
  </si>
  <si>
    <r>
      <rPr>
        <b/>
        <sz val="11"/>
        <color theme="1"/>
        <rFont val="Calibri"/>
        <family val="2"/>
        <scheme val="minor"/>
      </rPr>
      <t>Total de solicitudes:</t>
    </r>
    <r>
      <rPr>
        <sz val="11"/>
        <color theme="1"/>
        <rFont val="Calibri"/>
        <family val="2"/>
        <scheme val="minor"/>
      </rPr>
      <t xml:space="preserve"> Total de solicitudes gestionadas por la institución desde el inicio del programa de garantías a la fecha de referencia de la información. Corresponde a la suma de las magnitudes incluidas en los siguientes categorías.</t>
    </r>
  </si>
  <si>
    <r>
      <t>Solicitudes registradas:</t>
    </r>
    <r>
      <rPr>
        <sz val="11"/>
        <color theme="1"/>
        <rFont val="Calibri"/>
        <family val="2"/>
        <scheme val="minor"/>
      </rPr>
      <t xml:space="preserve"> Solicitudes recibidas que aún no se encuentran en proceso de evaluación. Se entenderá que una solicitud ha sido válidamente recibida por su institución, para efectos de su análisis y tramitación, cuando ésta contenga el nombre del solicitante, su RUT, el monto de crédito solicitado para este tipo de financiamientos y, además, la entrega o acceso a los antecedentes necesarios para la determinación de la elegibilidad por ventas establecida en el artículo 3 del Decreto Supremo N°130, que contiene el Reglamento de Administración del Fondo de Garantía para Pequeños y Medianos Empresarios, aplicables a las Líneas de Garantía COVID-19 o, cuando corresponda, la respectiva declaración jurada simple del nivel de ventas anuales estimado de la empresa que solicita el crédito.</t>
    </r>
  </si>
  <si>
    <r>
      <t>Solicitudes en estado de evaluación:</t>
    </r>
    <r>
      <rPr>
        <sz val="11"/>
        <color theme="1"/>
        <rFont val="Calibri"/>
        <family val="2"/>
        <scheme val="minor"/>
      </rPr>
      <t xml:space="preserve"> Solicitudes sometidas instancias de evaluación que permitan verificar los requisitos exigidos por el FOGAPE y antecedentes crediticios. Acá también deben incorporarse las solicitudes pre aprobadas que cuentan con la aceptación por parte del cliente, pero que luego de esto, deben ser sometidas a un proceso de evaluación, si fuera el caso.</t>
    </r>
  </si>
  <si>
    <r>
      <t xml:space="preserve">Solicitudes aprobadas sin cursar: </t>
    </r>
    <r>
      <rPr>
        <sz val="11"/>
        <color theme="1"/>
        <rFont val="Calibri"/>
        <family val="2"/>
        <scheme val="minor"/>
      </rPr>
      <t>Las que fueron aprobadas, pero aún no han sido cursadas. También debe incluir las ofertas pre-aprobadas, si no media ningún tipo de evaluación adicional para su aprobación y posterior curse del crédito.</t>
    </r>
  </si>
  <si>
    <r>
      <t>Solicitudes aprobadas y no concretadas por el solicitante (desistimiento):</t>
    </r>
    <r>
      <rPr>
        <sz val="11"/>
        <color theme="1"/>
        <rFont val="Calibri"/>
        <family val="2"/>
        <scheme val="minor"/>
      </rPr>
      <t xml:space="preserve"> Las que fueron evaluadas y aprobadas por la institución financiera, pero el cliente desistió del curse o se cumplió el plazo definido por la entidad para su aceptación. Estas solicitudes no deben ser consideradas como “aprobadas sin cursar”.</t>
    </r>
  </si>
  <si>
    <r>
      <t>Solicitudes cursadas:</t>
    </r>
    <r>
      <rPr>
        <sz val="11"/>
        <color theme="1"/>
        <rFont val="Calibri"/>
        <family val="2"/>
        <scheme val="minor"/>
      </rPr>
      <t xml:space="preserve"> Las solicitudes cuyos fondos ya se encuentran a disposición de los solicitantes.</t>
    </r>
  </si>
  <si>
    <r>
      <t xml:space="preserve">Solicitudes rechazadas </t>
    </r>
    <r>
      <rPr>
        <sz val="11"/>
        <color theme="1"/>
        <rFont val="Calibri"/>
        <family val="2"/>
        <scheme val="minor"/>
      </rPr>
      <t>por falta de información: Las solicitudes que no pudieron procesarse, porque el cliente no provee de antecedentes que permitan su evaluación.</t>
    </r>
  </si>
  <si>
    <r>
      <t>Solicitudes que no cumplen los requisitos del programa:</t>
    </r>
    <r>
      <rPr>
        <sz val="11"/>
        <color theme="1"/>
        <rFont val="Calibri"/>
        <family val="2"/>
        <scheme val="minor"/>
      </rPr>
      <t xml:space="preserve"> Aquellas que no cumplen con los requisitos específicos establecidos por el programa garantía FOGAPE COVID-19.</t>
    </r>
  </si>
  <si>
    <r>
      <t>Solicitudes rechazadas por no cumplimiento de las políticas de la propia institución:</t>
    </r>
    <r>
      <rPr>
        <sz val="11"/>
        <color theme="1"/>
        <rFont val="Calibri"/>
        <family val="2"/>
        <scheme val="minor"/>
      </rPr>
      <t xml:space="preserve"> Las solicitudes que, cumpliendo con los requisitos del programa específico, son rechazadas los criterios establecidos en sus políticas internas de riesgo de crédito.</t>
    </r>
  </si>
  <si>
    <t>Información sujeta a revisión</t>
  </si>
  <si>
    <t>Datos acumulados al 05/06/2020</t>
  </si>
  <si>
    <t>Solicitudes y curses por institución financiera (montos en Unidades de Fomento)</t>
  </si>
  <si>
    <t>Solicitudes y curses por tipo de empresa (montos en Unidades de Fomento)</t>
  </si>
  <si>
    <t>Solicitudes y curses por institución y tamaño (montos en Unidades de Fomento)</t>
  </si>
  <si>
    <t>Millones de USD</t>
  </si>
  <si>
    <t xml:space="preserve">Institución </t>
  </si>
  <si>
    <t>COOPEUCH (4)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</si>
</sst>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_);_(* \(#,##0\);_(* &quot;-&quot;_);_(@_)"/>
    <numFmt numFmtId="165" formatCode="_(* #,##0.00_);_(* \(#,##0.00\);_(* &quot;-&quot;??_);_(@_)"/>
    <numFmt numFmtId="166" formatCode="_-* #,##0_-;\-* #,##0_-;_-* &quot;-&quot;??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</font>
    <font>
      <u/>
      <sz val="11"/>
      <color theme="10"/>
      <name val="Calibri"/>
      <family val="2"/>
      <scheme val="minor"/>
    </font>
    <font>
      <sz val="11"/>
      <color theme="0" tint="-0.1499984740745262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 Light"/>
      <family val="2"/>
      <scheme val="major"/>
    </font>
    <font>
      <b/>
      <sz val="12"/>
      <color theme="0"/>
      <name val="Calibri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i/>
      <sz val="11"/>
      <color theme="0"/>
      <name val="Calibri"/>
      <family val="2"/>
      <scheme val="minor"/>
    </font>
    <font>
      <i/>
      <sz val="11"/>
      <color theme="0" tint="-0.49998474074526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70C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164" fontId="1" fillId="0" borderId="0" applyFont="0" applyFill="0" applyBorder="0" applyAlignment="0" applyProtection="0"/>
  </cellStyleXfs>
  <cellXfs count="99">
    <xf numFmtId="0" fontId="0" fillId="0" borderId="0" xfId="0"/>
    <xf numFmtId="166" fontId="0" fillId="2" borderId="1" xfId="1" applyNumberFormat="1" applyFont="1" applyFill="1" applyBorder="1"/>
    <xf numFmtId="9" fontId="0" fillId="2" borderId="1" xfId="2" applyFont="1" applyFill="1" applyBorder="1"/>
    <xf numFmtId="166" fontId="0" fillId="2" borderId="0" xfId="1" applyNumberFormat="1" applyFont="1" applyFill="1" applyBorder="1"/>
    <xf numFmtId="0" fontId="2" fillId="0" borderId="0" xfId="0" applyFont="1"/>
    <xf numFmtId="166" fontId="3" fillId="2" borderId="1" xfId="1" applyNumberFormat="1" applyFont="1" applyFill="1" applyBorder="1"/>
    <xf numFmtId="9" fontId="3" fillId="2" borderId="1" xfId="2" applyFont="1" applyFill="1" applyBorder="1"/>
    <xf numFmtId="0" fontId="2" fillId="3" borderId="0" xfId="0" applyFont="1" applyFill="1"/>
    <xf numFmtId="0" fontId="0" fillId="3" borderId="0" xfId="0" applyFill="1"/>
    <xf numFmtId="0" fontId="0" fillId="2" borderId="0" xfId="0" applyFont="1" applyFill="1"/>
    <xf numFmtId="0" fontId="4" fillId="0" borderId="0" xfId="3"/>
    <xf numFmtId="166" fontId="5" fillId="0" borderId="0" xfId="0" applyNumberFormat="1" applyFont="1"/>
    <xf numFmtId="9" fontId="5" fillId="0" borderId="0" xfId="2" applyFont="1"/>
    <xf numFmtId="0" fontId="5" fillId="0" borderId="0" xfId="0" applyFont="1"/>
    <xf numFmtId="0" fontId="6" fillId="0" borderId="0" xfId="0" applyFont="1"/>
    <xf numFmtId="166" fontId="8" fillId="4" borderId="1" xfId="1" applyNumberFormat="1" applyFont="1" applyFill="1" applyBorder="1" applyAlignment="1">
      <alignment horizontal="left" vertical="top" wrapText="1"/>
    </xf>
    <xf numFmtId="166" fontId="8" fillId="4" borderId="1" xfId="1" applyNumberFormat="1" applyFont="1" applyFill="1" applyBorder="1" applyAlignment="1">
      <alignment horizontal="center" vertical="top" wrapText="1"/>
    </xf>
    <xf numFmtId="166" fontId="8" fillId="4" borderId="1" xfId="1" applyNumberFormat="1" applyFont="1" applyFill="1" applyBorder="1" applyAlignment="1">
      <alignment horizontal="right" vertical="top" wrapText="1"/>
    </xf>
    <xf numFmtId="166" fontId="0" fillId="0" borderId="1" xfId="1" applyNumberFormat="1" applyFont="1" applyBorder="1"/>
    <xf numFmtId="9" fontId="2" fillId="2" borderId="1" xfId="2" applyFont="1" applyFill="1" applyBorder="1"/>
    <xf numFmtId="9" fontId="0" fillId="0" borderId="1" xfId="2" applyFont="1" applyBorder="1"/>
    <xf numFmtId="0" fontId="12" fillId="2" borderId="0" xfId="0" applyFont="1" applyFill="1" applyAlignment="1">
      <alignment vertical="center"/>
    </xf>
    <xf numFmtId="164" fontId="0" fillId="2" borderId="0" xfId="4" applyFont="1" applyFill="1"/>
    <xf numFmtId="164" fontId="0" fillId="2" borderId="3" xfId="4" applyFont="1" applyFill="1" applyBorder="1"/>
    <xf numFmtId="164" fontId="0" fillId="2" borderId="4" xfId="4" applyFont="1" applyFill="1" applyBorder="1"/>
    <xf numFmtId="164" fontId="13" fillId="2" borderId="4" xfId="4" applyFont="1" applyFill="1" applyBorder="1"/>
    <xf numFmtId="0" fontId="0" fillId="2" borderId="0" xfId="0" applyFill="1"/>
    <xf numFmtId="0" fontId="2" fillId="2" borderId="0" xfId="0" applyFont="1" applyFill="1"/>
    <xf numFmtId="164" fontId="2" fillId="2" borderId="0" xfId="0" applyNumberFormat="1" applyFont="1" applyFill="1"/>
    <xf numFmtId="164" fontId="2" fillId="2" borderId="3" xfId="0" applyNumberFormat="1" applyFont="1" applyFill="1" applyBorder="1"/>
    <xf numFmtId="164" fontId="2" fillId="2" borderId="4" xfId="0" applyNumberFormat="1" applyFont="1" applyFill="1" applyBorder="1"/>
    <xf numFmtId="164" fontId="14" fillId="2" borderId="4" xfId="0" applyNumberFormat="1" applyFont="1" applyFill="1" applyBorder="1"/>
    <xf numFmtId="164" fontId="2" fillId="2" borderId="0" xfId="0" applyNumberFormat="1" applyFont="1" applyFill="1"/>
    <xf numFmtId="0" fontId="11" fillId="2" borderId="0" xfId="0" applyFont="1" applyFill="1"/>
    <xf numFmtId="0" fontId="6" fillId="2" borderId="0" xfId="0" applyFont="1" applyFill="1"/>
    <xf numFmtId="0" fontId="13" fillId="2" borderId="0" xfId="0" applyFont="1" applyFill="1"/>
    <xf numFmtId="0" fontId="0" fillId="2" borderId="16" xfId="0" applyFill="1" applyBorder="1"/>
    <xf numFmtId="164" fontId="0" fillId="2" borderId="16" xfId="4" applyFont="1" applyFill="1" applyBorder="1"/>
    <xf numFmtId="164" fontId="0" fillId="2" borderId="17" xfId="4" applyFont="1" applyFill="1" applyBorder="1"/>
    <xf numFmtId="164" fontId="0" fillId="2" borderId="18" xfId="4" applyFont="1" applyFill="1" applyBorder="1"/>
    <xf numFmtId="164" fontId="13" fillId="2" borderId="16" xfId="4" applyFont="1" applyFill="1" applyBorder="1"/>
    <xf numFmtId="164" fontId="13" fillId="2" borderId="18" xfId="4" applyFont="1" applyFill="1" applyBorder="1"/>
    <xf numFmtId="0" fontId="0" fillId="2" borderId="12" xfId="0" applyFill="1" applyBorder="1"/>
    <xf numFmtId="164" fontId="0" fillId="2" borderId="12" xfId="4" applyFont="1" applyFill="1" applyBorder="1"/>
    <xf numFmtId="164" fontId="0" fillId="2" borderId="19" xfId="4" applyFont="1" applyFill="1" applyBorder="1"/>
    <xf numFmtId="164" fontId="0" fillId="2" borderId="20" xfId="4" applyFont="1" applyFill="1" applyBorder="1"/>
    <xf numFmtId="164" fontId="13" fillId="2" borderId="12" xfId="4" applyFont="1" applyFill="1" applyBorder="1"/>
    <xf numFmtId="164" fontId="13" fillId="2" borderId="20" xfId="4" applyFont="1" applyFill="1" applyBorder="1"/>
    <xf numFmtId="0" fontId="10" fillId="4" borderId="13" xfId="0" applyFont="1" applyFill="1" applyBorder="1" applyAlignment="1">
      <alignment horizontal="center"/>
    </xf>
    <xf numFmtId="0" fontId="10" fillId="4" borderId="14" xfId="0" applyFont="1" applyFill="1" applyBorder="1" applyAlignment="1">
      <alignment horizontal="center"/>
    </xf>
    <xf numFmtId="0" fontId="10" fillId="4" borderId="15" xfId="0" applyFont="1" applyFill="1" applyBorder="1" applyAlignment="1">
      <alignment horizontal="center"/>
    </xf>
    <xf numFmtId="0" fontId="16" fillId="4" borderId="13" xfId="0" applyFont="1" applyFill="1" applyBorder="1" applyAlignment="1">
      <alignment horizontal="center"/>
    </xf>
    <xf numFmtId="0" fontId="16" fillId="4" borderId="15" xfId="0" applyFont="1" applyFill="1" applyBorder="1" applyAlignment="1">
      <alignment horizontal="center"/>
    </xf>
    <xf numFmtId="0" fontId="15" fillId="2" borderId="0" xfId="0" applyFont="1" applyFill="1"/>
    <xf numFmtId="0" fontId="17" fillId="2" borderId="0" xfId="0" applyFont="1" applyFill="1"/>
    <xf numFmtId="164" fontId="17" fillId="2" borderId="0" xfId="4" applyFont="1" applyFill="1"/>
    <xf numFmtId="164" fontId="0" fillId="2" borderId="0" xfId="0" applyNumberFormat="1" applyFill="1"/>
    <xf numFmtId="0" fontId="17" fillId="2" borderId="3" xfId="0" applyFont="1" applyFill="1" applyBorder="1"/>
    <xf numFmtId="164" fontId="0" fillId="2" borderId="0" xfId="4" applyFont="1" applyFill="1" applyBorder="1"/>
    <xf numFmtId="164" fontId="13" fillId="2" borderId="0" xfId="4" applyFont="1" applyFill="1" applyBorder="1"/>
    <xf numFmtId="164" fontId="2" fillId="2" borderId="0" xfId="0" applyNumberFormat="1" applyFont="1" applyFill="1" applyBorder="1"/>
    <xf numFmtId="164" fontId="14" fillId="2" borderId="0" xfId="0" applyNumberFormat="1" applyFont="1" applyFill="1" applyBorder="1"/>
    <xf numFmtId="0" fontId="17" fillId="2" borderId="0" xfId="0" applyFont="1" applyFill="1" applyBorder="1"/>
    <xf numFmtId="0" fontId="0" fillId="2" borderId="0" xfId="0" applyFill="1" applyBorder="1"/>
    <xf numFmtId="164" fontId="17" fillId="2" borderId="4" xfId="4" applyFont="1" applyFill="1" applyBorder="1"/>
    <xf numFmtId="164" fontId="17" fillId="2" borderId="0" xfId="4" applyFont="1" applyFill="1" applyBorder="1"/>
    <xf numFmtId="9" fontId="0" fillId="2" borderId="0" xfId="2" applyFont="1" applyFill="1"/>
    <xf numFmtId="0" fontId="7" fillId="2" borderId="0" xfId="0" applyFont="1" applyFill="1" applyAlignment="1">
      <alignment horizontal="left"/>
    </xf>
    <xf numFmtId="0" fontId="9" fillId="4" borderId="5" xfId="0" applyFont="1" applyFill="1" applyBorder="1" applyAlignment="1">
      <alignment horizontal="center"/>
    </xf>
    <xf numFmtId="0" fontId="9" fillId="4" borderId="6" xfId="0" applyFont="1" applyFill="1" applyBorder="1" applyAlignment="1">
      <alignment horizontal="center"/>
    </xf>
    <xf numFmtId="0" fontId="9" fillId="4" borderId="2" xfId="0" applyFont="1" applyFill="1" applyBorder="1" applyAlignment="1">
      <alignment horizontal="center"/>
    </xf>
    <xf numFmtId="0" fontId="10" fillId="4" borderId="8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 wrapText="1"/>
    </xf>
    <xf numFmtId="0" fontId="16" fillId="4" borderId="9" xfId="0" applyFont="1" applyFill="1" applyBorder="1" applyAlignment="1">
      <alignment horizontal="center" vertical="center" wrapText="1"/>
    </xf>
    <xf numFmtId="0" fontId="16" fillId="4" borderId="10" xfId="0" applyFont="1" applyFill="1" applyBorder="1" applyAlignment="1">
      <alignment horizontal="center" vertical="center" wrapText="1"/>
    </xf>
    <xf numFmtId="0" fontId="16" fillId="4" borderId="2" xfId="0" applyFont="1" applyFill="1" applyBorder="1" applyAlignment="1">
      <alignment horizontal="center" vertical="center" wrapText="1"/>
    </xf>
    <xf numFmtId="0" fontId="16" fillId="4" borderId="6" xfId="0" applyFont="1" applyFill="1" applyBorder="1" applyAlignment="1">
      <alignment horizontal="center" vertical="center" wrapText="1"/>
    </xf>
    <xf numFmtId="0" fontId="10" fillId="4" borderId="11" xfId="0" applyFont="1" applyFill="1" applyBorder="1" applyAlignment="1">
      <alignment horizontal="center" vertical="center" wrapText="1"/>
    </xf>
    <xf numFmtId="0" fontId="9" fillId="4" borderId="0" xfId="0" applyFont="1" applyFill="1" applyAlignment="1">
      <alignment horizontal="center" vertical="center"/>
    </xf>
    <xf numFmtId="0" fontId="9" fillId="4" borderId="12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0" fontId="9" fillId="4" borderId="11" xfId="0" applyFont="1" applyFill="1" applyBorder="1" applyAlignment="1">
      <alignment horizontal="center" vertical="center" wrapText="1"/>
    </xf>
    <xf numFmtId="0" fontId="9" fillId="4" borderId="0" xfId="0" applyFont="1" applyFill="1" applyAlignment="1">
      <alignment horizontal="left" vertical="center"/>
    </xf>
    <xf numFmtId="0" fontId="9" fillId="4" borderId="12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2" fillId="2" borderId="12" xfId="0" applyFont="1" applyFill="1" applyBorder="1" applyAlignment="1">
      <alignment horizontal="left"/>
    </xf>
    <xf numFmtId="0" fontId="0" fillId="2" borderId="0" xfId="0" applyFill="1" applyAlignment="1">
      <alignment horizontal="left"/>
    </xf>
    <xf numFmtId="0" fontId="2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left" vertical="center" wrapText="1"/>
    </xf>
    <xf numFmtId="0" fontId="0" fillId="2" borderId="16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</cellXfs>
  <cellStyles count="5">
    <cellStyle name="Hipervínculo" xfId="3" builtinId="8"/>
    <cellStyle name="Millares" xfId="1" builtinId="3"/>
    <cellStyle name="Millares [0]" xfId="4" builtinId="6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788670</xdr:colOff>
      <xdr:row>45</xdr:row>
      <xdr:rowOff>15240</xdr:rowOff>
    </xdr:from>
    <xdr:ext cx="184731" cy="264560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480FC8DD-40FB-4596-A39E-6C741821A71A}"/>
            </a:ext>
          </a:extLst>
        </xdr:cNvPr>
        <xdr:cNvSpPr txBox="1"/>
      </xdr:nvSpPr>
      <xdr:spPr>
        <a:xfrm>
          <a:off x="1331595" y="9235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0</xdr:col>
      <xdr:colOff>520065</xdr:colOff>
      <xdr:row>42</xdr:row>
      <xdr:rowOff>85725</xdr:rowOff>
    </xdr:from>
    <xdr:ext cx="6576060" cy="953466"/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29EBCDB5-F00D-4DB2-8AA6-12A8DEA792A7}"/>
            </a:ext>
          </a:extLst>
        </xdr:cNvPr>
        <xdr:cNvSpPr txBox="1"/>
      </xdr:nvSpPr>
      <xdr:spPr>
        <a:xfrm>
          <a:off x="520065" y="8582025"/>
          <a:ext cx="6576060" cy="953466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r>
            <a:rPr lang="es-CL" sz="1100" b="1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Notas: </a:t>
          </a:r>
          <a:r>
            <a:rPr lang="es-CL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(1) D</a:t>
          </a:r>
          <a:r>
            <a:rPr lang="es-CL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atos acumulados al 05/06/2020; (2) Definiciones: </a:t>
          </a:r>
          <a:r>
            <a:rPr lang="es-CL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a. Micro y Pequeñas Empresas : Empresas cuyas ventas netas anuales no superen las 25.000 UF. b. Medianas Empresas : Empresas cuyas ventas netas anuales superen las 25.000 UF y no excedan de 100.000 UF. c. Empresas Grandes I : Empresas cuyas ventas netas anuales superen las 100.000 UF y no excedan de 600.000 UF. d. Empresas Grandes II : Empresas cuyas ventas netas anuales superen las 600.000 UF y no excedan de 1.000.000 UF.</a:t>
          </a:r>
          <a:endParaRPr lang="es-CL" sz="1100"/>
        </a:p>
      </xdr:txBody>
    </xdr:sp>
    <xdr:clientData/>
  </xdr:oneCellAnchor>
  <xdr:oneCellAnchor>
    <xdr:from>
      <xdr:col>5</xdr:col>
      <xdr:colOff>723900</xdr:colOff>
      <xdr:row>25</xdr:row>
      <xdr:rowOff>167640</xdr:rowOff>
    </xdr:from>
    <xdr:ext cx="184731" cy="264560"/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7B3EE4CF-97ED-48CB-8775-52CC8BA2DC7B}"/>
            </a:ext>
          </a:extLst>
        </xdr:cNvPr>
        <xdr:cNvSpPr txBox="1"/>
      </xdr:nvSpPr>
      <xdr:spPr>
        <a:xfrm>
          <a:off x="7534275" y="4930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723901</xdr:colOff>
      <xdr:row>44</xdr:row>
      <xdr:rowOff>171449</xdr:rowOff>
    </xdr:from>
    <xdr:ext cx="12725399" cy="609013"/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65D2266E-DBD3-4223-8AC5-30E5818D3E72}"/>
            </a:ext>
          </a:extLst>
        </xdr:cNvPr>
        <xdr:cNvSpPr txBox="1"/>
      </xdr:nvSpPr>
      <xdr:spPr>
        <a:xfrm>
          <a:off x="723901" y="8153399"/>
          <a:ext cx="12725399" cy="609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s-CL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4) Segun el Artículo 14 del Decreto Exento 130: "Cada institución financiera deberá ofertar condiciones estándares y homogéneas para cada uno de los segmentos de empresas a que hace referencia el artículo 13 precedente del presente Reglamento. Para aquellas instituciones, incluyendo sus filiales, que pueden acceder a financiamiento del Banco Central de Chile, la tasa de interés anual y nominal no podrá, en ningún caso, exceder la tasa de política monetaria de dicha entidad, vigente al momento del otorgamiento del financiamiento, más 300 puntos base (3% nominal anual)".</a:t>
          </a:r>
          <a:endParaRPr lang="es-CL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685800</xdr:colOff>
      <xdr:row>59</xdr:row>
      <xdr:rowOff>0</xdr:rowOff>
    </xdr:from>
    <xdr:ext cx="12725399" cy="609013"/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FC8630A5-562D-4249-AF93-FB5818867E7A}"/>
            </a:ext>
          </a:extLst>
        </xdr:cNvPr>
        <xdr:cNvSpPr txBox="1"/>
      </xdr:nvSpPr>
      <xdr:spPr>
        <a:xfrm>
          <a:off x="685800" y="10696575"/>
          <a:ext cx="12725399" cy="609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s-CL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4) Segun el Artículo 14 del Decreto Exento 130: "Cada institución financiera deberá ofertar condiciones estándares y homogéneas para cada uno de los segmentos de empresas a que hace referencia el artículo 13 precedente del presente Reglamento. Para aquellas instituciones, incluyendo sus filiales, que pueden acceder a financiamiento del Banco Central de Chile, la tasa de interés anual y nominal no podrá, en ningún caso, exceder la tasa de política monetaria de dicha entidad, vigente al momento del otorgamiento del financiamiento, más 300 puntos base (3% nominal anual)".</a:t>
          </a:r>
          <a:endParaRPr lang="es-CL" sz="1100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20756D-74E8-45C3-BB92-CD40CF96AF0E}">
  <sheetPr>
    <tabColor theme="4"/>
  </sheetPr>
  <dimension ref="B2:M24"/>
  <sheetViews>
    <sheetView showGridLines="0" workbookViewId="0">
      <selection activeCell="E19" sqref="E19"/>
    </sheetView>
  </sheetViews>
  <sheetFormatPr baseColWidth="10" defaultRowHeight="14.4" x14ac:dyDescent="0.3"/>
  <cols>
    <col min="1" max="1" width="3.21875" customWidth="1"/>
    <col min="2" max="2" width="13.21875" customWidth="1"/>
    <col min="3" max="3" width="54.5546875" bestFit="1" customWidth="1"/>
  </cols>
  <sheetData>
    <row r="2" spans="2:13" ht="15.6" x14ac:dyDescent="0.3">
      <c r="B2" s="14" t="s">
        <v>31</v>
      </c>
    </row>
    <row r="5" spans="2:13" x14ac:dyDescent="0.3">
      <c r="B5" s="4" t="s">
        <v>36</v>
      </c>
    </row>
    <row r="7" spans="2:13" x14ac:dyDescent="0.3">
      <c r="B7" s="10" t="s">
        <v>27</v>
      </c>
      <c r="C7" s="9" t="s">
        <v>16</v>
      </c>
    </row>
    <row r="8" spans="2:13" x14ac:dyDescent="0.3">
      <c r="B8" s="10" t="s">
        <v>28</v>
      </c>
      <c r="C8" s="9" t="s">
        <v>17</v>
      </c>
    </row>
    <row r="11" spans="2:13" x14ac:dyDescent="0.3">
      <c r="B11" s="4" t="s">
        <v>38</v>
      </c>
    </row>
    <row r="12" spans="2:13" x14ac:dyDescent="0.3">
      <c r="B12" s="10" t="s">
        <v>34</v>
      </c>
      <c r="C12" s="67" t="s">
        <v>32</v>
      </c>
      <c r="D12" s="67"/>
      <c r="E12" s="67"/>
      <c r="F12" s="67"/>
      <c r="G12" s="67"/>
      <c r="H12" s="67"/>
      <c r="I12" s="67"/>
      <c r="J12" s="67"/>
      <c r="K12" s="67"/>
      <c r="L12" s="67"/>
      <c r="M12" s="67"/>
    </row>
    <row r="13" spans="2:13" x14ac:dyDescent="0.3">
      <c r="B13" s="10" t="s">
        <v>35</v>
      </c>
      <c r="C13" s="67" t="s">
        <v>33</v>
      </c>
      <c r="D13" s="67"/>
      <c r="E13" s="67"/>
      <c r="F13" s="67"/>
      <c r="G13" s="67"/>
      <c r="H13" s="67"/>
      <c r="I13" s="67"/>
      <c r="J13" s="67"/>
      <c r="K13" s="67"/>
      <c r="L13" s="67"/>
      <c r="M13" s="67"/>
    </row>
    <row r="14" spans="2:13" x14ac:dyDescent="0.3">
      <c r="B14" s="10" t="s">
        <v>39</v>
      </c>
      <c r="C14" t="s">
        <v>40</v>
      </c>
    </row>
    <row r="18" spans="2:3" x14ac:dyDescent="0.3">
      <c r="C18" t="s">
        <v>22</v>
      </c>
    </row>
    <row r="24" spans="2:3" x14ac:dyDescent="0.3">
      <c r="B24" t="s">
        <v>43</v>
      </c>
    </row>
  </sheetData>
  <mergeCells count="2">
    <mergeCell ref="C12:M12"/>
    <mergeCell ref="C13:M13"/>
  </mergeCells>
  <hyperlinks>
    <hyperlink ref="B7" location="'Derechos de Garantía'!B7" display="Tabla 1" xr:uid="{B4C3E54C-938A-4DA1-B95F-468CDB5513A4}"/>
    <hyperlink ref="B8" location="'Derechos de Garantía'!B28" display="Tabla 2" xr:uid="{A074A845-3A1D-494B-BC6D-C78EE954EA29}"/>
    <hyperlink ref="B12" location="'Solicitudes y Curses'!A1" display="Tabla 3" xr:uid="{0E5F3C77-CB41-42C9-AF03-F8DF54369816}"/>
    <hyperlink ref="B13" location="'Solicitudes y Curses'!B23" display="Tabla 4" xr:uid="{FAA0BD26-8148-4ADC-98B5-8F0C04011631}"/>
    <hyperlink ref="B14" location="Detalle!A1" display="Tabla 5" xr:uid="{35778712-EC47-44A6-959A-C5732441ADCF}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83EEA0-57B5-48E8-8301-C6304C265FE0}">
  <sheetPr>
    <tabColor theme="9"/>
  </sheetPr>
  <dimension ref="B2:O51"/>
  <sheetViews>
    <sheetView showGridLines="0" topLeftCell="A10" zoomScale="85" zoomScaleNormal="85" workbookViewId="0">
      <selection activeCell="D20" sqref="D20"/>
    </sheetView>
  </sheetViews>
  <sheetFormatPr baseColWidth="10" defaultRowHeight="14.4" x14ac:dyDescent="0.3"/>
  <cols>
    <col min="1" max="1" width="3.77734375" customWidth="1"/>
    <col min="2" max="2" width="42.21875" bestFit="1" customWidth="1"/>
    <col min="3" max="3" width="14.21875" bestFit="1" customWidth="1"/>
    <col min="4" max="4" width="24.21875" customWidth="1"/>
    <col min="6" max="6" width="5.21875" customWidth="1"/>
    <col min="7" max="7" width="12.44140625" bestFit="1" customWidth="1"/>
  </cols>
  <sheetData>
    <row r="2" spans="2:5" x14ac:dyDescent="0.3">
      <c r="B2" s="4" t="s">
        <v>21</v>
      </c>
    </row>
    <row r="4" spans="2:5" x14ac:dyDescent="0.3">
      <c r="B4" s="4" t="s">
        <v>25</v>
      </c>
    </row>
    <row r="5" spans="2:5" x14ac:dyDescent="0.3">
      <c r="B5" s="7" t="s">
        <v>16</v>
      </c>
      <c r="C5" s="8"/>
      <c r="D5" s="8"/>
      <c r="E5" s="8"/>
    </row>
    <row r="6" spans="2:5" x14ac:dyDescent="0.3">
      <c r="B6" s="8" t="s">
        <v>12</v>
      </c>
      <c r="C6" s="8"/>
      <c r="D6" s="8"/>
      <c r="E6" s="8"/>
    </row>
    <row r="8" spans="2:5" ht="31.2" x14ac:dyDescent="0.3">
      <c r="B8" s="15" t="s">
        <v>29</v>
      </c>
      <c r="C8" s="16" t="s">
        <v>14</v>
      </c>
      <c r="D8" s="17" t="s">
        <v>15</v>
      </c>
      <c r="E8" s="16" t="s">
        <v>0</v>
      </c>
    </row>
    <row r="9" spans="2:5" x14ac:dyDescent="0.3">
      <c r="B9" s="1" t="s">
        <v>1</v>
      </c>
      <c r="C9" s="1">
        <v>20500000</v>
      </c>
      <c r="D9" s="1">
        <v>17497816.148900002</v>
      </c>
      <c r="E9" s="2">
        <v>0.85355200726341474</v>
      </c>
    </row>
    <row r="10" spans="2:5" x14ac:dyDescent="0.3">
      <c r="B10" s="1" t="s">
        <v>2</v>
      </c>
      <c r="C10" s="1">
        <v>1370721.50134</v>
      </c>
      <c r="D10" s="1">
        <v>424812.18540000002</v>
      </c>
      <c r="E10" s="2">
        <v>0.30991867055759248</v>
      </c>
    </row>
    <row r="11" spans="2:5" x14ac:dyDescent="0.3">
      <c r="B11" s="1" t="s">
        <v>3</v>
      </c>
      <c r="C11" s="1">
        <v>14600000</v>
      </c>
      <c r="D11" s="1">
        <v>10657755.831</v>
      </c>
      <c r="E11" s="2">
        <v>0.72998327609589042</v>
      </c>
    </row>
    <row r="12" spans="2:5" x14ac:dyDescent="0.3">
      <c r="B12" s="1" t="s">
        <v>4</v>
      </c>
      <c r="C12" s="1">
        <v>13073000</v>
      </c>
      <c r="D12" s="1">
        <v>10151905.7915</v>
      </c>
      <c r="E12" s="2">
        <v>0.77655517413753539</v>
      </c>
    </row>
    <row r="13" spans="2:5" x14ac:dyDescent="0.3">
      <c r="B13" s="1" t="s">
        <v>5</v>
      </c>
      <c r="C13" s="1">
        <v>37300000</v>
      </c>
      <c r="D13" s="1">
        <v>32863348.072200008</v>
      </c>
      <c r="E13" s="2">
        <v>0.88105490810187692</v>
      </c>
    </row>
    <row r="14" spans="2:5" x14ac:dyDescent="0.3">
      <c r="B14" s="1" t="s">
        <v>6</v>
      </c>
      <c r="C14" s="1">
        <v>15976100.036</v>
      </c>
      <c r="D14" s="1">
        <v>10822268.265199998</v>
      </c>
      <c r="E14" s="2">
        <v>0.67740363673321191</v>
      </c>
    </row>
    <row r="15" spans="2:5" x14ac:dyDescent="0.3">
      <c r="B15" s="1" t="s">
        <v>7</v>
      </c>
      <c r="C15" s="1">
        <v>756307.66916000005</v>
      </c>
      <c r="D15" s="1">
        <v>271095.69030000002</v>
      </c>
      <c r="E15" s="2">
        <v>0.35844630611916828</v>
      </c>
    </row>
    <row r="16" spans="2:5" x14ac:dyDescent="0.3">
      <c r="B16" s="1" t="s">
        <v>8</v>
      </c>
      <c r="C16" s="1">
        <v>35322500.100000001</v>
      </c>
      <c r="D16" s="1">
        <v>28702974.937699996</v>
      </c>
      <c r="E16" s="2">
        <v>0.81259749045056962</v>
      </c>
    </row>
    <row r="17" spans="2:15" x14ac:dyDescent="0.3">
      <c r="B17" s="1" t="s">
        <v>9</v>
      </c>
      <c r="C17" s="1">
        <v>1528000</v>
      </c>
      <c r="D17" s="1">
        <v>623497.83059999999</v>
      </c>
      <c r="E17" s="2">
        <v>0.40804831845549738</v>
      </c>
    </row>
    <row r="18" spans="2:15" x14ac:dyDescent="0.3">
      <c r="B18" s="1" t="s">
        <v>10</v>
      </c>
      <c r="C18" s="1">
        <v>441933.33600000001</v>
      </c>
      <c r="D18" s="1">
        <v>163412.80430000002</v>
      </c>
      <c r="E18" s="2">
        <v>0.36976799663739335</v>
      </c>
    </row>
    <row r="19" spans="2:15" x14ac:dyDescent="0.3">
      <c r="B19" s="1" t="s">
        <v>11</v>
      </c>
      <c r="C19" s="1">
        <v>63537.360000000008</v>
      </c>
      <c r="D19" s="1">
        <v>3723.7214999999997</v>
      </c>
      <c r="E19" s="2">
        <v>5.8606802360060273E-2</v>
      </c>
    </row>
    <row r="20" spans="2:15" ht="15.6" x14ac:dyDescent="0.3">
      <c r="B20" s="5" t="s">
        <v>37</v>
      </c>
      <c r="C20" s="5">
        <v>140932100.0025</v>
      </c>
      <c r="D20" s="5">
        <v>112182611.27860001</v>
      </c>
      <c r="E20" s="6">
        <v>0.79600468081161069</v>
      </c>
    </row>
    <row r="21" spans="2:15" x14ac:dyDescent="0.3">
      <c r="O21" t="s">
        <v>22</v>
      </c>
    </row>
    <row r="22" spans="2:15" x14ac:dyDescent="0.3">
      <c r="B22" s="3" t="s">
        <v>41</v>
      </c>
    </row>
    <row r="23" spans="2:15" x14ac:dyDescent="0.3">
      <c r="B23" s="3"/>
    </row>
    <row r="24" spans="2:15" x14ac:dyDescent="0.3">
      <c r="B24" s="4" t="s">
        <v>26</v>
      </c>
    </row>
    <row r="25" spans="2:15" x14ac:dyDescent="0.3">
      <c r="B25" s="7" t="s">
        <v>17</v>
      </c>
      <c r="C25" s="8"/>
      <c r="D25" s="8"/>
      <c r="E25" s="8"/>
    </row>
    <row r="26" spans="2:15" x14ac:dyDescent="0.3">
      <c r="B26" s="8" t="s">
        <v>12</v>
      </c>
      <c r="C26" s="8"/>
      <c r="D26" s="8"/>
      <c r="E26" s="8"/>
    </row>
    <row r="28" spans="2:15" ht="31.2" x14ac:dyDescent="0.3">
      <c r="B28" s="15" t="s">
        <v>30</v>
      </c>
      <c r="C28" s="16" t="s">
        <v>14</v>
      </c>
      <c r="D28" s="17" t="s">
        <v>15</v>
      </c>
      <c r="E28" s="17" t="s">
        <v>0</v>
      </c>
    </row>
    <row r="29" spans="2:15" x14ac:dyDescent="0.3">
      <c r="B29" s="1" t="s">
        <v>18</v>
      </c>
      <c r="C29" s="18">
        <v>39277798.060500003</v>
      </c>
      <c r="D29" s="18">
        <v>34254073.8939</v>
      </c>
      <c r="E29" s="20">
        <v>0.8720976120183237</v>
      </c>
    </row>
    <row r="30" spans="2:15" x14ac:dyDescent="0.3">
      <c r="B30" s="1" t="s">
        <v>19</v>
      </c>
      <c r="C30" s="18">
        <v>39654239.299500003</v>
      </c>
      <c r="D30" s="18">
        <v>33369058.036800001</v>
      </c>
      <c r="E30" s="20">
        <v>0.8415003950717761</v>
      </c>
      <c r="G30" s="11">
        <f>+C29+C30</f>
        <v>78932037.360000014</v>
      </c>
      <c r="H30" s="11">
        <f>+D29+D30</f>
        <v>67623131.930700004</v>
      </c>
      <c r="I30" s="12">
        <f>+H30/G30</f>
        <v>0.85672604169937505</v>
      </c>
      <c r="J30" s="13"/>
    </row>
    <row r="31" spans="2:15" x14ac:dyDescent="0.3">
      <c r="B31" s="1" t="s">
        <v>24</v>
      </c>
      <c r="C31" s="18">
        <v>46475000</v>
      </c>
      <c r="D31" s="18">
        <v>36348441.263500005</v>
      </c>
      <c r="E31" s="20">
        <v>0.78210739674018304</v>
      </c>
      <c r="G31" s="11">
        <f>+C31+C32</f>
        <v>62000062.642499998</v>
      </c>
      <c r="H31" s="11">
        <f>+D31+D32</f>
        <v>44559479.347900003</v>
      </c>
      <c r="I31" s="12">
        <f t="shared" ref="I31:I32" si="0">+H31/G31</f>
        <v>0.71870055365646079</v>
      </c>
      <c r="J31" s="13"/>
    </row>
    <row r="32" spans="2:15" x14ac:dyDescent="0.3">
      <c r="B32" s="1" t="s">
        <v>20</v>
      </c>
      <c r="C32" s="18">
        <v>15525062.642499998</v>
      </c>
      <c r="D32" s="18">
        <v>8211038.0843999991</v>
      </c>
      <c r="E32" s="20">
        <v>0.52888920795219263</v>
      </c>
      <c r="G32" s="11">
        <f>SUM(G30:G31)</f>
        <v>140932100.0025</v>
      </c>
      <c r="H32" s="11">
        <f>SUM(H30:H31)</f>
        <v>112182611.27860001</v>
      </c>
      <c r="I32" s="12">
        <f t="shared" si="0"/>
        <v>0.79600468081161069</v>
      </c>
      <c r="J32" s="13"/>
    </row>
    <row r="33" spans="2:5" ht="15.6" x14ac:dyDescent="0.3">
      <c r="B33" s="5" t="s">
        <v>37</v>
      </c>
      <c r="C33" s="5">
        <v>140932100.0025</v>
      </c>
      <c r="D33" s="5">
        <v>112182611.27860001</v>
      </c>
      <c r="E33" s="6">
        <v>0.79600468081161069</v>
      </c>
    </row>
    <row r="35" spans="2:5" x14ac:dyDescent="0.3">
      <c r="B35" s="8" t="s">
        <v>23</v>
      </c>
      <c r="C35" s="8"/>
      <c r="D35" s="8"/>
      <c r="E35" s="8"/>
    </row>
    <row r="37" spans="2:5" ht="31.2" x14ac:dyDescent="0.3">
      <c r="B37" s="15" t="s">
        <v>30</v>
      </c>
      <c r="C37" s="16" t="s">
        <v>14</v>
      </c>
      <c r="D37" s="17" t="s">
        <v>15</v>
      </c>
      <c r="E37" s="17" t="s">
        <v>0</v>
      </c>
    </row>
    <row r="38" spans="2:5" x14ac:dyDescent="0.3">
      <c r="B38" s="1" t="s">
        <v>18</v>
      </c>
      <c r="C38" s="2">
        <v>0.27870015461206676</v>
      </c>
      <c r="D38" s="2">
        <v>0.30534209806216484</v>
      </c>
      <c r="E38" s="2">
        <v>0.8720976120183237</v>
      </c>
    </row>
    <row r="39" spans="2:5" x14ac:dyDescent="0.3">
      <c r="B39" s="1" t="s">
        <v>19</v>
      </c>
      <c r="C39" s="2">
        <v>0.28137123692045019</v>
      </c>
      <c r="D39" s="2">
        <v>0.29745303355374375</v>
      </c>
      <c r="E39" s="2">
        <v>0.8415003950717761</v>
      </c>
    </row>
    <row r="40" spans="2:5" x14ac:dyDescent="0.3">
      <c r="B40" s="1" t="s">
        <v>24</v>
      </c>
      <c r="C40" s="2">
        <v>0.32976873259658784</v>
      </c>
      <c r="D40" s="2">
        <v>0.32401136726288565</v>
      </c>
      <c r="E40" s="2">
        <v>0.78210739674018304</v>
      </c>
    </row>
    <row r="41" spans="2:5" x14ac:dyDescent="0.3">
      <c r="B41" s="1" t="s">
        <v>20</v>
      </c>
      <c r="C41" s="2">
        <v>0.11015987587089526</v>
      </c>
      <c r="D41" s="2">
        <v>7.3193501121205762E-2</v>
      </c>
      <c r="E41" s="2">
        <v>0.52888920795219263</v>
      </c>
    </row>
    <row r="42" spans="2:5" ht="15.6" x14ac:dyDescent="0.3">
      <c r="B42" s="5" t="s">
        <v>13</v>
      </c>
      <c r="C42" s="19">
        <v>1</v>
      </c>
      <c r="D42" s="19">
        <v>1</v>
      </c>
      <c r="E42" s="19">
        <v>0.79600468081161069</v>
      </c>
    </row>
    <row r="49" spans="2:2" x14ac:dyDescent="0.3">
      <c r="B49" s="3" t="s">
        <v>42</v>
      </c>
    </row>
    <row r="51" spans="2:2" x14ac:dyDescent="0.3">
      <c r="B51" t="s">
        <v>43</v>
      </c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0C5744-9852-44A3-8EE9-8C05026BBACC}">
  <dimension ref="B1:X70"/>
  <sheetViews>
    <sheetView topLeftCell="A19" zoomScale="80" zoomScaleNormal="80" workbookViewId="0">
      <selection activeCell="B28" sqref="B28:B31"/>
    </sheetView>
  </sheetViews>
  <sheetFormatPr baseColWidth="10" defaultColWidth="11.44140625" defaultRowHeight="14.4" x14ac:dyDescent="0.3"/>
  <cols>
    <col min="1" max="1" width="11.44140625" style="26"/>
    <col min="2" max="2" width="28.77734375" style="26" customWidth="1"/>
    <col min="3" max="3" width="11.44140625" style="26"/>
    <col min="4" max="4" width="18.5546875" style="26" bestFit="1" customWidth="1"/>
    <col min="5" max="5" width="8.77734375" style="26" bestFit="1" customWidth="1"/>
    <col min="6" max="6" width="16.77734375" style="26" bestFit="1" customWidth="1"/>
    <col min="7" max="7" width="8.77734375" style="26" bestFit="1" customWidth="1"/>
    <col min="8" max="8" width="18.5546875" style="26" bestFit="1" customWidth="1"/>
    <col min="9" max="9" width="8.77734375" style="26" bestFit="1" customWidth="1"/>
    <col min="10" max="10" width="18.5546875" style="26" bestFit="1" customWidth="1"/>
    <col min="11" max="11" width="8.77734375" style="26" bestFit="1" customWidth="1"/>
    <col min="12" max="12" width="15.77734375" style="26" bestFit="1" customWidth="1"/>
    <col min="13" max="13" width="9.21875" style="26" bestFit="1" customWidth="1"/>
    <col min="14" max="14" width="19.21875" style="26" bestFit="1" customWidth="1"/>
    <col min="15" max="15" width="8.77734375" style="26" bestFit="1" customWidth="1"/>
    <col min="16" max="16" width="18.5546875" style="26" bestFit="1" customWidth="1"/>
    <col min="17" max="17" width="8.77734375" style="26" bestFit="1" customWidth="1"/>
    <col min="18" max="18" width="16.77734375" style="26" bestFit="1" customWidth="1"/>
    <col min="19" max="19" width="8.77734375" style="26" bestFit="1" customWidth="1"/>
    <col min="20" max="20" width="16.77734375" style="26" bestFit="1" customWidth="1"/>
    <col min="21" max="21" width="8.77734375" style="26" bestFit="1" customWidth="1"/>
    <col min="22" max="22" width="16.77734375" style="26" bestFit="1" customWidth="1"/>
    <col min="23" max="23" width="9.21875" style="26" bestFit="1" customWidth="1"/>
    <col min="24" max="24" width="19.21875" style="26" bestFit="1" customWidth="1"/>
    <col min="25" max="16384" width="11.44140625" style="26"/>
  </cols>
  <sheetData>
    <row r="1" spans="2:24" x14ac:dyDescent="0.3">
      <c r="B1" s="27" t="s">
        <v>68</v>
      </c>
    </row>
    <row r="2" spans="2:24" x14ac:dyDescent="0.3">
      <c r="B2" s="27"/>
    </row>
    <row r="3" spans="2:24" x14ac:dyDescent="0.3">
      <c r="B3" s="27" t="s">
        <v>34</v>
      </c>
    </row>
    <row r="4" spans="2:24" x14ac:dyDescent="0.3">
      <c r="B4" s="67" t="s">
        <v>90</v>
      </c>
      <c r="C4" s="67"/>
      <c r="D4" s="67"/>
      <c r="E4" s="67"/>
      <c r="F4" s="67"/>
      <c r="G4" s="67"/>
      <c r="H4" s="67"/>
      <c r="I4" s="67"/>
      <c r="J4" s="67"/>
      <c r="K4" s="67"/>
      <c r="L4" s="67"/>
    </row>
    <row r="5" spans="2:24" x14ac:dyDescent="0.3">
      <c r="B5" s="88" t="s">
        <v>94</v>
      </c>
      <c r="C5" s="80" t="s">
        <v>44</v>
      </c>
      <c r="D5" s="80"/>
      <c r="E5" s="82" t="s">
        <v>45</v>
      </c>
      <c r="F5" s="83"/>
      <c r="G5" s="80" t="s">
        <v>46</v>
      </c>
      <c r="H5" s="80"/>
      <c r="I5" s="68" t="s">
        <v>47</v>
      </c>
      <c r="J5" s="70"/>
      <c r="K5" s="70"/>
      <c r="L5" s="70"/>
      <c r="M5" s="70"/>
      <c r="N5" s="69"/>
      <c r="O5" s="68" t="s">
        <v>48</v>
      </c>
      <c r="P5" s="69"/>
      <c r="Q5" s="68" t="s">
        <v>49</v>
      </c>
      <c r="R5" s="70"/>
      <c r="S5" s="70"/>
      <c r="T5" s="70"/>
      <c r="U5" s="70"/>
      <c r="V5" s="70"/>
      <c r="W5" s="70"/>
      <c r="X5" s="69"/>
    </row>
    <row r="6" spans="2:24" x14ac:dyDescent="0.3">
      <c r="B6" s="88"/>
      <c r="C6" s="81"/>
      <c r="D6" s="81"/>
      <c r="E6" s="82"/>
      <c r="F6" s="83"/>
      <c r="G6" s="81"/>
      <c r="H6" s="81"/>
      <c r="I6" s="71" t="s">
        <v>50</v>
      </c>
      <c r="J6" s="72"/>
      <c r="K6" s="72" t="s">
        <v>51</v>
      </c>
      <c r="L6" s="72"/>
      <c r="M6" s="73" t="s">
        <v>37</v>
      </c>
      <c r="N6" s="74"/>
      <c r="O6" s="71" t="s">
        <v>52</v>
      </c>
      <c r="P6" s="77"/>
      <c r="Q6" s="71" t="s">
        <v>53</v>
      </c>
      <c r="R6" s="72"/>
      <c r="S6" s="72" t="s">
        <v>54</v>
      </c>
      <c r="T6" s="72"/>
      <c r="U6" s="72" t="s">
        <v>55</v>
      </c>
      <c r="V6" s="72"/>
      <c r="W6" s="73" t="s">
        <v>37</v>
      </c>
      <c r="X6" s="74"/>
    </row>
    <row r="7" spans="2:24" x14ac:dyDescent="0.3">
      <c r="B7" s="88"/>
      <c r="C7" s="81"/>
      <c r="D7" s="81"/>
      <c r="E7" s="84"/>
      <c r="F7" s="85"/>
      <c r="G7" s="81"/>
      <c r="H7" s="81"/>
      <c r="I7" s="71"/>
      <c r="J7" s="72"/>
      <c r="K7" s="72"/>
      <c r="L7" s="72"/>
      <c r="M7" s="75"/>
      <c r="N7" s="76"/>
      <c r="O7" s="71"/>
      <c r="P7" s="77"/>
      <c r="Q7" s="71"/>
      <c r="R7" s="72"/>
      <c r="S7" s="72"/>
      <c r="T7" s="72"/>
      <c r="U7" s="72"/>
      <c r="V7" s="72"/>
      <c r="W7" s="75"/>
      <c r="X7" s="76"/>
    </row>
    <row r="8" spans="2:24" x14ac:dyDescent="0.3">
      <c r="B8" s="89"/>
      <c r="C8" s="48" t="s">
        <v>56</v>
      </c>
      <c r="D8" s="48" t="s">
        <v>57</v>
      </c>
      <c r="E8" s="49" t="s">
        <v>56</v>
      </c>
      <c r="F8" s="50" t="s">
        <v>57</v>
      </c>
      <c r="G8" s="48" t="s">
        <v>56</v>
      </c>
      <c r="H8" s="48" t="s">
        <v>57</v>
      </c>
      <c r="I8" s="49" t="s">
        <v>56</v>
      </c>
      <c r="J8" s="48" t="s">
        <v>57</v>
      </c>
      <c r="K8" s="48" t="s">
        <v>56</v>
      </c>
      <c r="L8" s="48" t="s">
        <v>57</v>
      </c>
      <c r="M8" s="51" t="s">
        <v>56</v>
      </c>
      <c r="N8" s="52" t="s">
        <v>57</v>
      </c>
      <c r="O8" s="49" t="s">
        <v>56</v>
      </c>
      <c r="P8" s="50" t="s">
        <v>57</v>
      </c>
      <c r="Q8" s="49" t="s">
        <v>56</v>
      </c>
      <c r="R8" s="48" t="s">
        <v>57</v>
      </c>
      <c r="S8" s="48" t="s">
        <v>56</v>
      </c>
      <c r="T8" s="48" t="s">
        <v>57</v>
      </c>
      <c r="U8" s="48" t="s">
        <v>56</v>
      </c>
      <c r="V8" s="48" t="s">
        <v>57</v>
      </c>
      <c r="W8" s="51" t="s">
        <v>56</v>
      </c>
      <c r="X8" s="52" t="s">
        <v>57</v>
      </c>
    </row>
    <row r="9" spans="2:24" x14ac:dyDescent="0.3">
      <c r="B9" s="21" t="s">
        <v>58</v>
      </c>
      <c r="C9" s="22">
        <v>19415</v>
      </c>
      <c r="D9" s="22">
        <v>47405290.841752417</v>
      </c>
      <c r="E9" s="23">
        <v>974</v>
      </c>
      <c r="F9" s="24">
        <v>1675779.7388053983</v>
      </c>
      <c r="G9" s="22">
        <v>1350</v>
      </c>
      <c r="H9" s="22">
        <v>12980723.604392173</v>
      </c>
      <c r="I9" s="23">
        <v>2319</v>
      </c>
      <c r="J9" s="58">
        <v>7851780.47339998</v>
      </c>
      <c r="K9" s="58">
        <v>0</v>
      </c>
      <c r="L9" s="58">
        <v>0</v>
      </c>
      <c r="M9" s="59">
        <v>2319</v>
      </c>
      <c r="N9" s="25">
        <v>7851780.47339998</v>
      </c>
      <c r="O9" s="23">
        <v>14263</v>
      </c>
      <c r="P9" s="24">
        <v>22637852.608115472</v>
      </c>
      <c r="Q9" s="23">
        <v>1</v>
      </c>
      <c r="R9" s="58">
        <v>174.1158051184475</v>
      </c>
      <c r="S9" s="58">
        <v>111</v>
      </c>
      <c r="T9" s="58">
        <v>457363.91456903552</v>
      </c>
      <c r="U9" s="58">
        <v>397</v>
      </c>
      <c r="V9" s="58">
        <v>1801616.3866652364</v>
      </c>
      <c r="W9" s="59">
        <v>509</v>
      </c>
      <c r="X9" s="25">
        <v>2259154.4170393907</v>
      </c>
    </row>
    <row r="10" spans="2:24" x14ac:dyDescent="0.3">
      <c r="B10" s="21" t="s">
        <v>59</v>
      </c>
      <c r="C10" s="22">
        <v>223</v>
      </c>
      <c r="D10" s="22">
        <v>1701414.4645660406</v>
      </c>
      <c r="E10" s="23">
        <v>0</v>
      </c>
      <c r="F10" s="24">
        <v>0</v>
      </c>
      <c r="G10" s="22">
        <v>90</v>
      </c>
      <c r="H10" s="22">
        <v>662754.40060285851</v>
      </c>
      <c r="I10" s="23">
        <v>18</v>
      </c>
      <c r="J10" s="58">
        <v>125955.37342268492</v>
      </c>
      <c r="K10" s="58">
        <v>0</v>
      </c>
      <c r="L10" s="58">
        <v>0</v>
      </c>
      <c r="M10" s="59">
        <v>18</v>
      </c>
      <c r="N10" s="25">
        <v>125955.37342268492</v>
      </c>
      <c r="O10" s="23">
        <v>79</v>
      </c>
      <c r="P10" s="24">
        <v>577914.8204587464</v>
      </c>
      <c r="Q10" s="23">
        <v>20</v>
      </c>
      <c r="R10" s="58">
        <v>157574.80363219499</v>
      </c>
      <c r="S10" s="58">
        <v>6</v>
      </c>
      <c r="T10" s="58">
        <v>48055.962212691506</v>
      </c>
      <c r="U10" s="58">
        <v>10</v>
      </c>
      <c r="V10" s="58">
        <v>129159.10423686435</v>
      </c>
      <c r="W10" s="59">
        <v>36</v>
      </c>
      <c r="X10" s="25">
        <v>334789.87008175085</v>
      </c>
    </row>
    <row r="11" spans="2:24" x14ac:dyDescent="0.3">
      <c r="B11" s="26" t="s">
        <v>60</v>
      </c>
      <c r="C11" s="22">
        <v>135345</v>
      </c>
      <c r="D11" s="22">
        <v>106241098.85226344</v>
      </c>
      <c r="E11" s="23">
        <v>6468</v>
      </c>
      <c r="F11" s="24">
        <v>10016539.613435054</v>
      </c>
      <c r="G11" s="22">
        <v>23716</v>
      </c>
      <c r="H11" s="22">
        <v>26586390.024348356</v>
      </c>
      <c r="I11" s="23">
        <v>19956</v>
      </c>
      <c r="J11" s="58">
        <v>10874002.197480753</v>
      </c>
      <c r="K11" s="58">
        <v>138</v>
      </c>
      <c r="L11" s="58">
        <v>1159884.3121311357</v>
      </c>
      <c r="M11" s="59">
        <v>20094</v>
      </c>
      <c r="N11" s="25">
        <v>12033886.50961189</v>
      </c>
      <c r="O11" s="23">
        <v>34565</v>
      </c>
      <c r="P11" s="24">
        <v>14687512.24542528</v>
      </c>
      <c r="Q11" s="23">
        <v>26855</v>
      </c>
      <c r="R11" s="58">
        <v>26264716.682139754</v>
      </c>
      <c r="S11" s="58">
        <v>16737</v>
      </c>
      <c r="T11" s="58">
        <v>10687054.101506729</v>
      </c>
      <c r="U11" s="58">
        <v>6910</v>
      </c>
      <c r="V11" s="58">
        <v>5964999.675796371</v>
      </c>
      <c r="W11" s="59">
        <v>50502</v>
      </c>
      <c r="X11" s="25">
        <v>42916770.459442854</v>
      </c>
    </row>
    <row r="12" spans="2:24" x14ac:dyDescent="0.3">
      <c r="B12" s="21" t="s">
        <v>61</v>
      </c>
      <c r="C12" s="22">
        <v>7136</v>
      </c>
      <c r="D12" s="22">
        <v>29538181.066473234</v>
      </c>
      <c r="E12" s="23">
        <v>1632</v>
      </c>
      <c r="F12" s="24">
        <v>8620109.6214304511</v>
      </c>
      <c r="G12" s="22">
        <v>184</v>
      </c>
      <c r="H12" s="22">
        <v>358865.49359044898</v>
      </c>
      <c r="I12" s="23">
        <v>332</v>
      </c>
      <c r="J12" s="58">
        <v>804064.00357703515</v>
      </c>
      <c r="K12" s="58">
        <v>0</v>
      </c>
      <c r="L12" s="58">
        <v>0</v>
      </c>
      <c r="M12" s="59">
        <v>332</v>
      </c>
      <c r="N12" s="25">
        <v>804064.00357703515</v>
      </c>
      <c r="O12" s="23">
        <v>2434</v>
      </c>
      <c r="P12" s="24">
        <v>14093530.31356167</v>
      </c>
      <c r="Q12" s="23">
        <v>0</v>
      </c>
      <c r="R12" s="58">
        <v>0</v>
      </c>
      <c r="S12" s="58">
        <v>124</v>
      </c>
      <c r="T12" s="58">
        <v>1667145.0836661267</v>
      </c>
      <c r="U12" s="58">
        <v>2430</v>
      </c>
      <c r="V12" s="58">
        <v>3994466.5506475018</v>
      </c>
      <c r="W12" s="59">
        <v>2554</v>
      </c>
      <c r="X12" s="25">
        <v>5661611.6343136281</v>
      </c>
    </row>
    <row r="13" spans="2:24" x14ac:dyDescent="0.3">
      <c r="B13" s="26" t="s">
        <v>62</v>
      </c>
      <c r="C13" s="22">
        <v>24259</v>
      </c>
      <c r="D13" s="22">
        <v>72826845.876101971</v>
      </c>
      <c r="E13" s="23">
        <v>0</v>
      </c>
      <c r="F13" s="24">
        <v>0</v>
      </c>
      <c r="G13" s="22">
        <v>3123</v>
      </c>
      <c r="H13" s="22">
        <v>6277084.7122840788</v>
      </c>
      <c r="I13" s="23">
        <v>9479</v>
      </c>
      <c r="J13" s="58">
        <v>19445136.166185874</v>
      </c>
      <c r="K13" s="58">
        <v>0</v>
      </c>
      <c r="L13" s="58">
        <v>0</v>
      </c>
      <c r="M13" s="59">
        <v>9479</v>
      </c>
      <c r="N13" s="25">
        <v>19445136.166185874</v>
      </c>
      <c r="O13" s="23">
        <v>11448</v>
      </c>
      <c r="P13" s="24">
        <v>45224964.837800682</v>
      </c>
      <c r="Q13" s="23">
        <v>0</v>
      </c>
      <c r="R13" s="58">
        <v>0</v>
      </c>
      <c r="S13" s="58">
        <v>199</v>
      </c>
      <c r="T13" s="58">
        <v>1271995.9999679627</v>
      </c>
      <c r="U13" s="58">
        <v>10</v>
      </c>
      <c r="V13" s="58">
        <v>607664.15986338176</v>
      </c>
      <c r="W13" s="59">
        <v>209</v>
      </c>
      <c r="X13" s="25">
        <v>1879660.1598313446</v>
      </c>
    </row>
    <row r="14" spans="2:24" x14ac:dyDescent="0.3">
      <c r="B14" s="26" t="s">
        <v>63</v>
      </c>
      <c r="C14" s="22">
        <v>275</v>
      </c>
      <c r="D14" s="22">
        <v>2940319.8855571635</v>
      </c>
      <c r="E14" s="23">
        <v>58</v>
      </c>
      <c r="F14" s="24">
        <v>397500.56761752465</v>
      </c>
      <c r="G14" s="22">
        <v>62</v>
      </c>
      <c r="H14" s="22">
        <v>1254651.9216116716</v>
      </c>
      <c r="I14" s="23">
        <v>84</v>
      </c>
      <c r="J14" s="58">
        <v>895248.65129897359</v>
      </c>
      <c r="K14" s="58">
        <v>0</v>
      </c>
      <c r="L14" s="58">
        <v>0</v>
      </c>
      <c r="M14" s="59">
        <v>84</v>
      </c>
      <c r="N14" s="25">
        <v>895248.65129897359</v>
      </c>
      <c r="O14" s="23">
        <v>65</v>
      </c>
      <c r="P14" s="24">
        <v>380976.73394965689</v>
      </c>
      <c r="Q14" s="23">
        <v>1</v>
      </c>
      <c r="R14" s="58">
        <v>568.76668899992058</v>
      </c>
      <c r="S14" s="58">
        <v>0</v>
      </c>
      <c r="T14" s="58">
        <v>0</v>
      </c>
      <c r="U14" s="58">
        <v>5</v>
      </c>
      <c r="V14" s="58">
        <v>11373.244390336989</v>
      </c>
      <c r="W14" s="59">
        <v>6</v>
      </c>
      <c r="X14" s="25">
        <v>11942.011079336909</v>
      </c>
    </row>
    <row r="15" spans="2:24" x14ac:dyDescent="0.3">
      <c r="B15" s="26" t="s">
        <v>64</v>
      </c>
      <c r="C15" s="22">
        <v>25792</v>
      </c>
      <c r="D15" s="22">
        <v>48689733.275027752</v>
      </c>
      <c r="E15" s="23">
        <v>0</v>
      </c>
      <c r="F15" s="24">
        <v>0</v>
      </c>
      <c r="G15" s="22">
        <v>45</v>
      </c>
      <c r="H15" s="22">
        <v>162358.35101189138</v>
      </c>
      <c r="I15" s="23">
        <v>1728</v>
      </c>
      <c r="J15" s="58">
        <v>2792546.0129570016</v>
      </c>
      <c r="K15" s="58">
        <v>0</v>
      </c>
      <c r="L15" s="58">
        <v>0</v>
      </c>
      <c r="M15" s="59">
        <v>1728</v>
      </c>
      <c r="N15" s="25">
        <v>2792546.0129570016</v>
      </c>
      <c r="O15" s="23">
        <v>18464</v>
      </c>
      <c r="P15" s="24">
        <v>39503262.626042426</v>
      </c>
      <c r="Q15" s="23">
        <v>0</v>
      </c>
      <c r="R15" s="58">
        <v>0</v>
      </c>
      <c r="S15" s="58">
        <v>2327</v>
      </c>
      <c r="T15" s="58">
        <v>0</v>
      </c>
      <c r="U15" s="58">
        <v>3228</v>
      </c>
      <c r="V15" s="58">
        <v>6231566.2850164287</v>
      </c>
      <c r="W15" s="59">
        <v>5555</v>
      </c>
      <c r="X15" s="25">
        <v>6231566.2850164287</v>
      </c>
    </row>
    <row r="16" spans="2:24" x14ac:dyDescent="0.3">
      <c r="B16" s="26" t="s">
        <v>65</v>
      </c>
      <c r="C16" s="22">
        <v>9588</v>
      </c>
      <c r="D16" s="22">
        <v>27852059.644204799</v>
      </c>
      <c r="E16" s="23">
        <v>0</v>
      </c>
      <c r="F16" s="24">
        <v>0</v>
      </c>
      <c r="G16" s="22">
        <v>294</v>
      </c>
      <c r="H16" s="22">
        <v>1459454.2171892694</v>
      </c>
      <c r="I16" s="23">
        <v>4027</v>
      </c>
      <c r="J16" s="58">
        <v>8185139.0070245285</v>
      </c>
      <c r="K16" s="58">
        <v>0</v>
      </c>
      <c r="L16" s="58">
        <v>0</v>
      </c>
      <c r="M16" s="59">
        <v>4027</v>
      </c>
      <c r="N16" s="25">
        <v>8185139.0070245285</v>
      </c>
      <c r="O16" s="23">
        <v>3904</v>
      </c>
      <c r="P16" s="24">
        <v>14015481.655715942</v>
      </c>
      <c r="Q16" s="23">
        <v>0</v>
      </c>
      <c r="R16" s="58">
        <v>0</v>
      </c>
      <c r="S16" s="58">
        <v>371</v>
      </c>
      <c r="T16" s="58">
        <v>679809.45375693147</v>
      </c>
      <c r="U16" s="58">
        <v>992</v>
      </c>
      <c r="V16" s="58">
        <v>3512175.3105181269</v>
      </c>
      <c r="W16" s="59">
        <v>1363</v>
      </c>
      <c r="X16" s="25">
        <v>4191984.7642750582</v>
      </c>
    </row>
    <row r="17" spans="2:24" x14ac:dyDescent="0.3">
      <c r="B17" s="26" t="s">
        <v>66</v>
      </c>
      <c r="C17" s="22">
        <v>1018</v>
      </c>
      <c r="D17" s="22">
        <v>8271386.5338836331</v>
      </c>
      <c r="E17" s="23">
        <v>87</v>
      </c>
      <c r="F17" s="24">
        <v>1548312.2045428904</v>
      </c>
      <c r="G17" s="22">
        <v>298</v>
      </c>
      <c r="H17" s="22">
        <v>3599136.8240998564</v>
      </c>
      <c r="I17" s="23">
        <v>169</v>
      </c>
      <c r="J17" s="58">
        <v>795683.60222617502</v>
      </c>
      <c r="K17" s="58">
        <v>55</v>
      </c>
      <c r="L17" s="58">
        <v>119661.04026532461</v>
      </c>
      <c r="M17" s="59">
        <v>224</v>
      </c>
      <c r="N17" s="25">
        <v>915344.64249149966</v>
      </c>
      <c r="O17" s="23">
        <v>146</v>
      </c>
      <c r="P17" s="24">
        <v>848221.15479173663</v>
      </c>
      <c r="Q17" s="23">
        <v>13</v>
      </c>
      <c r="R17" s="58">
        <v>96879.254937575999</v>
      </c>
      <c r="S17" s="58">
        <v>14</v>
      </c>
      <c r="T17" s="58">
        <v>23182.575883150188</v>
      </c>
      <c r="U17" s="58">
        <v>236</v>
      </c>
      <c r="V17" s="58">
        <v>1240309.8771369234</v>
      </c>
      <c r="W17" s="59">
        <v>263</v>
      </c>
      <c r="X17" s="25">
        <v>1360371.7079576496</v>
      </c>
    </row>
    <row r="18" spans="2:24" x14ac:dyDescent="0.3">
      <c r="B18" s="26" t="s">
        <v>67</v>
      </c>
      <c r="C18" s="22">
        <v>47</v>
      </c>
      <c r="D18" s="22">
        <v>461505.29381693876</v>
      </c>
      <c r="E18" s="23">
        <v>0</v>
      </c>
      <c r="F18" s="24">
        <v>0</v>
      </c>
      <c r="G18" s="22">
        <v>3</v>
      </c>
      <c r="H18" s="22">
        <v>20893.8966142137</v>
      </c>
      <c r="I18" s="23">
        <v>11</v>
      </c>
      <c r="J18" s="58">
        <v>144718.99798443544</v>
      </c>
      <c r="K18" s="58">
        <v>0</v>
      </c>
      <c r="L18" s="58">
        <v>0</v>
      </c>
      <c r="M18" s="59">
        <v>11</v>
      </c>
      <c r="N18" s="25">
        <v>144718.99798443544</v>
      </c>
      <c r="O18" s="23">
        <v>27</v>
      </c>
      <c r="P18" s="24">
        <v>236693.02547801752</v>
      </c>
      <c r="Q18" s="23">
        <v>0</v>
      </c>
      <c r="R18" s="58">
        <v>0</v>
      </c>
      <c r="S18" s="58">
        <v>0</v>
      </c>
      <c r="T18" s="58">
        <v>0</v>
      </c>
      <c r="U18" s="58">
        <v>6</v>
      </c>
      <c r="V18" s="58">
        <v>59199.373740272145</v>
      </c>
      <c r="W18" s="59">
        <v>6</v>
      </c>
      <c r="X18" s="25">
        <v>59199.373740272145</v>
      </c>
    </row>
    <row r="19" spans="2:24" x14ac:dyDescent="0.3">
      <c r="B19" s="26" t="s">
        <v>95</v>
      </c>
      <c r="C19" s="22">
        <v>89</v>
      </c>
      <c r="D19" s="22">
        <v>93313.186973909091</v>
      </c>
      <c r="E19" s="23">
        <v>22</v>
      </c>
      <c r="F19" s="24">
        <v>11975.685076046819</v>
      </c>
      <c r="G19" s="22">
        <v>14</v>
      </c>
      <c r="H19" s="22">
        <v>10690.710434272676</v>
      </c>
      <c r="I19" s="23">
        <v>17</v>
      </c>
      <c r="J19" s="58">
        <v>17752.847489876905</v>
      </c>
      <c r="K19" s="58">
        <v>9</v>
      </c>
      <c r="L19" s="58">
        <v>18456.275342555433</v>
      </c>
      <c r="M19" s="59">
        <v>26</v>
      </c>
      <c r="N19" s="25">
        <v>36209.122832432338</v>
      </c>
      <c r="O19" s="23">
        <v>15</v>
      </c>
      <c r="P19" s="24">
        <v>6770.6671978359491</v>
      </c>
      <c r="Q19" s="23">
        <v>1</v>
      </c>
      <c r="R19" s="58">
        <v>1044.694830710685</v>
      </c>
      <c r="S19" s="58">
        <v>10</v>
      </c>
      <c r="T19" s="58">
        <v>26465.60237800402</v>
      </c>
      <c r="U19" s="58">
        <v>1</v>
      </c>
      <c r="V19" s="58">
        <v>156.70422460660274</v>
      </c>
      <c r="W19" s="59">
        <v>12</v>
      </c>
      <c r="X19" s="25">
        <v>27667.001433321308</v>
      </c>
    </row>
    <row r="20" spans="2:24" x14ac:dyDescent="0.3">
      <c r="B20" s="27" t="s">
        <v>37</v>
      </c>
      <c r="C20" s="28">
        <f>+SUM(C9:C19)</f>
        <v>223187</v>
      </c>
      <c r="D20" s="28">
        <f>+SUM(D9:D19)</f>
        <v>346021148.92062128</v>
      </c>
      <c r="E20" s="29">
        <f t="shared" ref="E20:X20" si="0">+SUM(E9:E19)</f>
        <v>9241</v>
      </c>
      <c r="F20" s="30">
        <f t="shared" si="0"/>
        <v>22270217.430907365</v>
      </c>
      <c r="G20" s="28">
        <f t="shared" si="0"/>
        <v>29179</v>
      </c>
      <c r="H20" s="28">
        <f t="shared" si="0"/>
        <v>53373004.1561791</v>
      </c>
      <c r="I20" s="29">
        <f t="shared" si="0"/>
        <v>38140</v>
      </c>
      <c r="J20" s="60">
        <f t="shared" si="0"/>
        <v>51932027.333047315</v>
      </c>
      <c r="K20" s="60">
        <f t="shared" si="0"/>
        <v>202</v>
      </c>
      <c r="L20" s="60">
        <f t="shared" si="0"/>
        <v>1298001.6277390157</v>
      </c>
      <c r="M20" s="61">
        <f t="shared" si="0"/>
        <v>38342</v>
      </c>
      <c r="N20" s="31">
        <f t="shared" si="0"/>
        <v>53230028.960786328</v>
      </c>
      <c r="O20" s="29">
        <f t="shared" si="0"/>
        <v>85410</v>
      </c>
      <c r="P20" s="30">
        <f t="shared" si="0"/>
        <v>152213180.68853745</v>
      </c>
      <c r="Q20" s="29">
        <f t="shared" si="0"/>
        <v>26891</v>
      </c>
      <c r="R20" s="60">
        <f t="shared" si="0"/>
        <v>26520958.318034351</v>
      </c>
      <c r="S20" s="60">
        <f t="shared" si="0"/>
        <v>19899</v>
      </c>
      <c r="T20" s="60">
        <f t="shared" si="0"/>
        <v>14861072.69394063</v>
      </c>
      <c r="U20" s="60">
        <f t="shared" si="0"/>
        <v>14225</v>
      </c>
      <c r="V20" s="60">
        <f t="shared" si="0"/>
        <v>23552686.672236048</v>
      </c>
      <c r="W20" s="61">
        <f t="shared" si="0"/>
        <v>61015</v>
      </c>
      <c r="X20" s="31">
        <f t="shared" si="0"/>
        <v>64934717.684211031</v>
      </c>
    </row>
    <row r="21" spans="2:24" s="54" customFormat="1" x14ac:dyDescent="0.3">
      <c r="B21" s="54" t="s">
        <v>93</v>
      </c>
      <c r="D21" s="55">
        <f>+(D20*28716.52/775.58)/1000000</f>
        <v>12811.732179016992</v>
      </c>
      <c r="E21" s="57"/>
      <c r="F21" s="55">
        <f>+(F20*28716.52/775.58)/1000000</f>
        <v>824.57405330075551</v>
      </c>
      <c r="H21" s="55">
        <f>+(H20*28716.52/775.58)/1000000</f>
        <v>1976.1816206078033</v>
      </c>
      <c r="I21" s="57"/>
      <c r="J21" s="55">
        <f>+(J20*28716.52/775.58)/1000000</f>
        <v>1922.8282079862811</v>
      </c>
      <c r="K21" s="62"/>
      <c r="L21" s="55">
        <f>+(L20*28716.52/775.58)/1000000</f>
        <v>48.059632408004326</v>
      </c>
      <c r="M21" s="62"/>
      <c r="N21" s="55">
        <f>+(N20*28716.52/775.58)/1000000</f>
        <v>1970.8878403942851</v>
      </c>
      <c r="P21" s="55">
        <f>+(P20*28716.52/775.58)/1000000</f>
        <v>5635.8246054642959</v>
      </c>
      <c r="Q21" s="57"/>
      <c r="R21" s="55">
        <f>+(R20*28716.52/775.58)/1000000</f>
        <v>981.9614094729103</v>
      </c>
      <c r="S21" s="62"/>
      <c r="T21" s="55">
        <f>+(T20*28716.52/775.58)/1000000</f>
        <v>550.24406410299389</v>
      </c>
      <c r="U21" s="62"/>
      <c r="V21" s="55">
        <f>+(V20*28716.52/775.58)/1000000</f>
        <v>872.05858567394694</v>
      </c>
      <c r="W21" s="62"/>
      <c r="X21" s="55">
        <f>+(X20*28716.52/775.58)/1000000</f>
        <v>2404.264059249851</v>
      </c>
    </row>
    <row r="22" spans="2:24" x14ac:dyDescent="0.3">
      <c r="E22" s="66"/>
      <c r="F22" s="66"/>
      <c r="H22" s="66"/>
      <c r="J22" s="66"/>
      <c r="L22" s="66"/>
      <c r="P22" s="66"/>
      <c r="R22" s="66"/>
      <c r="T22" s="66"/>
      <c r="V22" s="66"/>
    </row>
    <row r="23" spans="2:24" x14ac:dyDescent="0.3">
      <c r="B23" s="26" t="s">
        <v>69</v>
      </c>
      <c r="C23" s="32"/>
      <c r="D23" s="32"/>
      <c r="E23" s="32"/>
      <c r="F23" s="32"/>
      <c r="G23" s="32"/>
      <c r="H23" s="32"/>
      <c r="I23" s="32"/>
      <c r="J23" s="32"/>
      <c r="K23" s="32"/>
      <c r="L23" s="32"/>
      <c r="P23" s="56"/>
    </row>
    <row r="24" spans="2:24" x14ac:dyDescent="0.3">
      <c r="B24" s="33"/>
      <c r="C24" s="32"/>
      <c r="D24" s="32"/>
      <c r="E24" s="32"/>
      <c r="F24" s="32"/>
      <c r="G24" s="32"/>
      <c r="H24" s="32"/>
      <c r="I24" s="32"/>
      <c r="J24" s="32"/>
      <c r="K24" s="32"/>
      <c r="L24" s="32"/>
    </row>
    <row r="26" spans="2:24" x14ac:dyDescent="0.3">
      <c r="B26" s="27" t="s">
        <v>35</v>
      </c>
    </row>
    <row r="27" spans="2:24" x14ac:dyDescent="0.3">
      <c r="B27" s="67" t="s">
        <v>91</v>
      </c>
      <c r="C27" s="67"/>
      <c r="D27" s="67"/>
      <c r="E27" s="67"/>
      <c r="F27" s="67"/>
      <c r="G27" s="67"/>
      <c r="H27" s="67"/>
      <c r="I27" s="67"/>
      <c r="J27" s="67"/>
      <c r="K27" s="67"/>
      <c r="L27" s="67"/>
    </row>
    <row r="28" spans="2:24" ht="15" customHeight="1" x14ac:dyDescent="0.3">
      <c r="B28" s="78" t="s">
        <v>70</v>
      </c>
      <c r="C28" s="80" t="s">
        <v>44</v>
      </c>
      <c r="D28" s="80"/>
      <c r="E28" s="82" t="s">
        <v>45</v>
      </c>
      <c r="F28" s="83"/>
      <c r="G28" s="84" t="s">
        <v>46</v>
      </c>
      <c r="H28" s="85"/>
      <c r="I28" s="68" t="s">
        <v>47</v>
      </c>
      <c r="J28" s="70"/>
      <c r="K28" s="70"/>
      <c r="L28" s="70"/>
      <c r="M28" s="70"/>
      <c r="N28" s="69"/>
      <c r="O28" s="68" t="s">
        <v>48</v>
      </c>
      <c r="P28" s="69"/>
      <c r="Q28" s="68" t="s">
        <v>49</v>
      </c>
      <c r="R28" s="70"/>
      <c r="S28" s="70"/>
      <c r="T28" s="70"/>
      <c r="U28" s="70"/>
      <c r="V28" s="70"/>
      <c r="W28" s="70"/>
      <c r="X28" s="69"/>
    </row>
    <row r="29" spans="2:24" ht="15" customHeight="1" x14ac:dyDescent="0.3">
      <c r="B29" s="78"/>
      <c r="C29" s="81"/>
      <c r="D29" s="81"/>
      <c r="E29" s="82"/>
      <c r="F29" s="83"/>
      <c r="G29" s="86"/>
      <c r="H29" s="87"/>
      <c r="I29" s="71" t="s">
        <v>50</v>
      </c>
      <c r="J29" s="72"/>
      <c r="K29" s="72" t="s">
        <v>51</v>
      </c>
      <c r="L29" s="72"/>
      <c r="M29" s="73" t="s">
        <v>37</v>
      </c>
      <c r="N29" s="74"/>
      <c r="O29" s="71" t="s">
        <v>52</v>
      </c>
      <c r="P29" s="77"/>
      <c r="Q29" s="71" t="s">
        <v>53</v>
      </c>
      <c r="R29" s="72"/>
      <c r="S29" s="72" t="s">
        <v>54</v>
      </c>
      <c r="T29" s="72"/>
      <c r="U29" s="72" t="s">
        <v>55</v>
      </c>
      <c r="V29" s="72"/>
      <c r="W29" s="73" t="s">
        <v>37</v>
      </c>
      <c r="X29" s="74"/>
    </row>
    <row r="30" spans="2:24" x14ac:dyDescent="0.3">
      <c r="B30" s="78"/>
      <c r="C30" s="81"/>
      <c r="D30" s="81"/>
      <c r="E30" s="84"/>
      <c r="F30" s="85"/>
      <c r="G30" s="86"/>
      <c r="H30" s="87"/>
      <c r="I30" s="71"/>
      <c r="J30" s="72"/>
      <c r="K30" s="72"/>
      <c r="L30" s="72"/>
      <c r="M30" s="75"/>
      <c r="N30" s="76"/>
      <c r="O30" s="71"/>
      <c r="P30" s="77"/>
      <c r="Q30" s="71"/>
      <c r="R30" s="72"/>
      <c r="S30" s="72"/>
      <c r="T30" s="72"/>
      <c r="U30" s="72"/>
      <c r="V30" s="72"/>
      <c r="W30" s="75"/>
      <c r="X30" s="76"/>
    </row>
    <row r="31" spans="2:24" x14ac:dyDescent="0.3">
      <c r="B31" s="79"/>
      <c r="C31" s="48" t="s">
        <v>56</v>
      </c>
      <c r="D31" s="48" t="s">
        <v>57</v>
      </c>
      <c r="E31" s="49" t="s">
        <v>56</v>
      </c>
      <c r="F31" s="50" t="s">
        <v>57</v>
      </c>
      <c r="G31" s="49" t="s">
        <v>56</v>
      </c>
      <c r="H31" s="50" t="s">
        <v>57</v>
      </c>
      <c r="I31" s="49" t="s">
        <v>56</v>
      </c>
      <c r="J31" s="48" t="s">
        <v>57</v>
      </c>
      <c r="K31" s="48" t="s">
        <v>56</v>
      </c>
      <c r="L31" s="48" t="s">
        <v>57</v>
      </c>
      <c r="M31" s="51" t="s">
        <v>56</v>
      </c>
      <c r="N31" s="52" t="s">
        <v>57</v>
      </c>
      <c r="O31" s="49" t="s">
        <v>56</v>
      </c>
      <c r="P31" s="50" t="s">
        <v>57</v>
      </c>
      <c r="Q31" s="49" t="s">
        <v>56</v>
      </c>
      <c r="R31" s="48" t="s">
        <v>57</v>
      </c>
      <c r="S31" s="48" t="s">
        <v>56</v>
      </c>
      <c r="T31" s="48" t="s">
        <v>57</v>
      </c>
      <c r="U31" s="48" t="s">
        <v>56</v>
      </c>
      <c r="V31" s="48" t="s">
        <v>57</v>
      </c>
      <c r="W31" s="51" t="s">
        <v>56</v>
      </c>
      <c r="X31" s="52" t="s">
        <v>57</v>
      </c>
    </row>
    <row r="32" spans="2:24" x14ac:dyDescent="0.3">
      <c r="B32" s="26" t="s">
        <v>71</v>
      </c>
      <c r="C32" s="22">
        <v>197684</v>
      </c>
      <c r="D32" s="22">
        <v>123807798.65551257</v>
      </c>
      <c r="E32" s="23">
        <v>8343</v>
      </c>
      <c r="F32" s="24">
        <v>7011884.4355444182</v>
      </c>
      <c r="G32" s="23">
        <v>26481</v>
      </c>
      <c r="H32" s="24">
        <v>21464952.950392317</v>
      </c>
      <c r="I32" s="23">
        <v>33300</v>
      </c>
      <c r="J32" s="58">
        <v>15430066.976116883</v>
      </c>
      <c r="K32" s="58">
        <v>116</v>
      </c>
      <c r="L32" s="58">
        <v>50162.45318026001</v>
      </c>
      <c r="M32" s="59">
        <v>33416</v>
      </c>
      <c r="N32" s="25">
        <v>15480229.429297142</v>
      </c>
      <c r="O32" s="23">
        <v>72076</v>
      </c>
      <c r="P32" s="24">
        <v>43490088.136515148</v>
      </c>
      <c r="Q32" s="23">
        <v>26077</v>
      </c>
      <c r="R32" s="58">
        <v>19688735.327121809</v>
      </c>
      <c r="S32" s="58">
        <v>18396</v>
      </c>
      <c r="T32" s="58">
        <v>8340067.0892921556</v>
      </c>
      <c r="U32" s="58">
        <v>12895</v>
      </c>
      <c r="V32" s="58">
        <v>8331841.2873495808</v>
      </c>
      <c r="W32" s="59">
        <v>57368</v>
      </c>
      <c r="X32" s="25">
        <v>36360643.703763545</v>
      </c>
    </row>
    <row r="33" spans="2:24" x14ac:dyDescent="0.3">
      <c r="B33" s="26" t="s">
        <v>19</v>
      </c>
      <c r="C33" s="22">
        <v>17719</v>
      </c>
      <c r="D33" s="22">
        <v>83274268.956196651</v>
      </c>
      <c r="E33" s="23">
        <v>562</v>
      </c>
      <c r="F33" s="24">
        <v>4566068.3321655961</v>
      </c>
      <c r="G33" s="23">
        <v>1765</v>
      </c>
      <c r="H33" s="24">
        <v>9848703.3033598755</v>
      </c>
      <c r="I33" s="23">
        <v>3401</v>
      </c>
      <c r="J33" s="58">
        <v>13205313.514625033</v>
      </c>
      <c r="K33" s="58">
        <v>36</v>
      </c>
      <c r="L33" s="58">
        <v>85563.451595109713</v>
      </c>
      <c r="M33" s="59">
        <v>3437</v>
      </c>
      <c r="N33" s="25">
        <v>13290876.966220142</v>
      </c>
      <c r="O33" s="23">
        <v>9511</v>
      </c>
      <c r="P33" s="24">
        <v>43513438.827511132</v>
      </c>
      <c r="Q33" s="23">
        <v>692</v>
      </c>
      <c r="R33" s="58">
        <v>3842795.0338341831</v>
      </c>
      <c r="S33" s="58">
        <v>787</v>
      </c>
      <c r="T33" s="58">
        <v>2120686.8355914992</v>
      </c>
      <c r="U33" s="58">
        <v>965</v>
      </c>
      <c r="V33" s="58">
        <v>6091699.6575142108</v>
      </c>
      <c r="W33" s="59">
        <v>2444</v>
      </c>
      <c r="X33" s="25">
        <v>12055181.526939893</v>
      </c>
    </row>
    <row r="34" spans="2:24" x14ac:dyDescent="0.3">
      <c r="B34" s="26" t="s">
        <v>72</v>
      </c>
      <c r="C34" s="22">
        <v>6938</v>
      </c>
      <c r="D34" s="22">
        <v>108782533.72786812</v>
      </c>
      <c r="E34" s="23">
        <v>282</v>
      </c>
      <c r="F34" s="24">
        <v>6794061.7177150995</v>
      </c>
      <c r="G34" s="23">
        <v>840</v>
      </c>
      <c r="H34" s="24">
        <v>17456470.598213151</v>
      </c>
      <c r="I34" s="23">
        <v>1322</v>
      </c>
      <c r="J34" s="58">
        <v>18286005.302627198</v>
      </c>
      <c r="K34" s="58">
        <v>42</v>
      </c>
      <c r="L34" s="58">
        <v>799360.85723479022</v>
      </c>
      <c r="M34" s="59">
        <v>1364</v>
      </c>
      <c r="N34" s="25">
        <v>19085366.159861989</v>
      </c>
      <c r="O34" s="23">
        <v>3498</v>
      </c>
      <c r="P34" s="24">
        <v>52492355.716152228</v>
      </c>
      <c r="Q34" s="23">
        <v>116</v>
      </c>
      <c r="R34" s="58">
        <v>2545373.18581778</v>
      </c>
      <c r="S34" s="58">
        <v>513</v>
      </c>
      <c r="T34" s="58">
        <v>3688185.1261225245</v>
      </c>
      <c r="U34" s="58">
        <v>325</v>
      </c>
      <c r="V34" s="58">
        <v>6720721.2239853572</v>
      </c>
      <c r="W34" s="59">
        <v>954</v>
      </c>
      <c r="X34" s="25">
        <v>12954279.535925662</v>
      </c>
    </row>
    <row r="35" spans="2:24" x14ac:dyDescent="0.3">
      <c r="B35" s="26" t="s">
        <v>73</v>
      </c>
      <c r="C35" s="22">
        <v>846</v>
      </c>
      <c r="D35" s="22">
        <v>30156547.58104394</v>
      </c>
      <c r="E35" s="23">
        <v>54</v>
      </c>
      <c r="F35" s="24">
        <v>3898202.9454822522</v>
      </c>
      <c r="G35" s="23">
        <v>93</v>
      </c>
      <c r="H35" s="24">
        <v>4602877.3042137418</v>
      </c>
      <c r="I35" s="23">
        <v>117</v>
      </c>
      <c r="J35" s="58">
        <v>5010641.5396782057</v>
      </c>
      <c r="K35" s="58">
        <v>8</v>
      </c>
      <c r="L35" s="58">
        <v>362914.86572885572</v>
      </c>
      <c r="M35" s="59">
        <v>125</v>
      </c>
      <c r="N35" s="25">
        <v>5373556.4054070618</v>
      </c>
      <c r="O35" s="23">
        <v>325</v>
      </c>
      <c r="P35" s="24">
        <v>12717298.008358954</v>
      </c>
      <c r="Q35" s="23">
        <v>6</v>
      </c>
      <c r="R35" s="58">
        <v>444054.77126058447</v>
      </c>
      <c r="S35" s="58">
        <v>203</v>
      </c>
      <c r="T35" s="58">
        <v>712133.6429344503</v>
      </c>
      <c r="U35" s="58">
        <v>40</v>
      </c>
      <c r="V35" s="58">
        <v>2408424.5033869003</v>
      </c>
      <c r="W35" s="59">
        <v>249</v>
      </c>
      <c r="X35" s="25">
        <v>3564612.9175819349</v>
      </c>
    </row>
    <row r="36" spans="2:24" x14ac:dyDescent="0.3">
      <c r="B36" s="27" t="s">
        <v>37</v>
      </c>
      <c r="C36" s="28">
        <f>+SUM(C32:C35)</f>
        <v>223187</v>
      </c>
      <c r="D36" s="28">
        <f t="shared" ref="D36:V36" si="1">+SUM(D32:D35)</f>
        <v>346021148.92062134</v>
      </c>
      <c r="E36" s="29">
        <f t="shared" si="1"/>
        <v>9241</v>
      </c>
      <c r="F36" s="30">
        <f t="shared" si="1"/>
        <v>22270217.430907369</v>
      </c>
      <c r="G36" s="29">
        <f t="shared" si="1"/>
        <v>29179</v>
      </c>
      <c r="H36" s="30">
        <f t="shared" si="1"/>
        <v>53373004.156179085</v>
      </c>
      <c r="I36" s="29">
        <f t="shared" si="1"/>
        <v>38140</v>
      </c>
      <c r="J36" s="60">
        <f t="shared" si="1"/>
        <v>51932027.333047323</v>
      </c>
      <c r="K36" s="60">
        <f t="shared" si="1"/>
        <v>202</v>
      </c>
      <c r="L36" s="60">
        <f t="shared" si="1"/>
        <v>1298001.6277390155</v>
      </c>
      <c r="M36" s="61">
        <f t="shared" si="1"/>
        <v>38342</v>
      </c>
      <c r="N36" s="31">
        <f t="shared" si="1"/>
        <v>53230028.960786335</v>
      </c>
      <c r="O36" s="29">
        <f t="shared" si="1"/>
        <v>85410</v>
      </c>
      <c r="P36" s="30">
        <f t="shared" si="1"/>
        <v>152213180.68853745</v>
      </c>
      <c r="Q36" s="29">
        <f>+SUM(Q32:Q35)</f>
        <v>26891</v>
      </c>
      <c r="R36" s="60">
        <f t="shared" si="1"/>
        <v>26520958.318034355</v>
      </c>
      <c r="S36" s="60">
        <f t="shared" si="1"/>
        <v>19899</v>
      </c>
      <c r="T36" s="60">
        <f t="shared" si="1"/>
        <v>14861072.69394063</v>
      </c>
      <c r="U36" s="60">
        <f t="shared" si="1"/>
        <v>14225</v>
      </c>
      <c r="V36" s="60">
        <f t="shared" si="1"/>
        <v>23552686.672236048</v>
      </c>
      <c r="W36" s="61">
        <f>+SUM(W32:W35)</f>
        <v>61015</v>
      </c>
      <c r="X36" s="31">
        <f>+SUM(X32:X35)</f>
        <v>64934717.684211038</v>
      </c>
    </row>
    <row r="37" spans="2:24" s="54" customFormat="1" x14ac:dyDescent="0.3">
      <c r="B37" s="54" t="s">
        <v>93</v>
      </c>
      <c r="D37" s="55">
        <f>+(D36*28716.52/775.58)/1000000</f>
        <v>12811.732179016997</v>
      </c>
      <c r="E37" s="57"/>
      <c r="F37" s="55">
        <f>+(F36*28716.52/775.58)/1000000</f>
        <v>824.57405330075562</v>
      </c>
      <c r="H37" s="55">
        <f>+(H36*28716.52/775.58)/1000000</f>
        <v>1976.1816206078029</v>
      </c>
      <c r="I37" s="57"/>
      <c r="J37" s="55">
        <f>+(J36*28716.52/775.58)/1000000</f>
        <v>1922.8282079862813</v>
      </c>
      <c r="K37" s="62"/>
      <c r="L37" s="55">
        <f>+(L36*28716.52/775.58)/1000000</f>
        <v>48.059632408004319</v>
      </c>
      <c r="M37" s="62"/>
      <c r="N37" s="55">
        <f>+(N36*28716.52/775.58)/1000000</f>
        <v>1970.8878403942854</v>
      </c>
      <c r="P37" s="55">
        <f>+(P36*28716.52/775.58)/1000000</f>
        <v>5635.8246054642959</v>
      </c>
      <c r="Q37" s="57"/>
      <c r="R37" s="55">
        <f>+(R36*28716.52/775.58)/1000000</f>
        <v>981.96140947291042</v>
      </c>
      <c r="S37" s="62"/>
      <c r="T37" s="55">
        <f>+(T36*28716.52/775.58)/1000000</f>
        <v>550.24406410299389</v>
      </c>
      <c r="U37" s="62"/>
      <c r="V37" s="55">
        <f>+(V36*28716.52/775.58)/1000000</f>
        <v>872.05858567394694</v>
      </c>
      <c r="W37" s="62"/>
      <c r="X37" s="55">
        <f>+(X36*28716.52/775.58)/1000000</f>
        <v>2404.2640592498519</v>
      </c>
    </row>
    <row r="38" spans="2:24" x14ac:dyDescent="0.3">
      <c r="P38" s="56"/>
    </row>
    <row r="39" spans="2:24" x14ac:dyDescent="0.3">
      <c r="B39" s="26" t="s">
        <v>69</v>
      </c>
      <c r="P39" s="56"/>
    </row>
    <row r="42" spans="2:24" x14ac:dyDescent="0.3">
      <c r="B42" s="26" t="s">
        <v>74</v>
      </c>
    </row>
    <row r="43" spans="2:24" x14ac:dyDescent="0.3">
      <c r="B43" s="26" t="s">
        <v>75</v>
      </c>
    </row>
    <row r="44" spans="2:24" x14ac:dyDescent="0.3">
      <c r="B44" s="26" t="s">
        <v>76</v>
      </c>
    </row>
    <row r="45" spans="2:24" x14ac:dyDescent="0.3">
      <c r="B45" s="26" t="s">
        <v>77</v>
      </c>
    </row>
    <row r="46" spans="2:24" x14ac:dyDescent="0.3">
      <c r="B46" s="26" t="s">
        <v>22</v>
      </c>
    </row>
    <row r="50" spans="2:22" x14ac:dyDescent="0.3">
      <c r="B50" s="91" t="s">
        <v>78</v>
      </c>
      <c r="C50" s="91"/>
      <c r="D50" s="91"/>
      <c r="E50" s="91"/>
      <c r="F50" s="91"/>
      <c r="G50" s="91"/>
      <c r="H50" s="91"/>
      <c r="I50" s="91"/>
      <c r="J50" s="91"/>
      <c r="K50" s="91"/>
      <c r="L50" s="91"/>
      <c r="M50" s="91"/>
      <c r="N50" s="91"/>
      <c r="O50" s="91"/>
      <c r="P50" s="91"/>
      <c r="Q50" s="91"/>
      <c r="R50" s="91"/>
      <c r="S50" s="91"/>
      <c r="T50" s="91"/>
      <c r="U50" s="91"/>
      <c r="V50" s="91"/>
    </row>
    <row r="51" spans="2:22" x14ac:dyDescent="0.3">
      <c r="B51" s="92" t="s">
        <v>79</v>
      </c>
      <c r="C51" s="92"/>
      <c r="D51" s="92"/>
      <c r="E51" s="92"/>
      <c r="F51" s="92"/>
      <c r="G51" s="92"/>
      <c r="H51" s="92"/>
      <c r="I51" s="92"/>
      <c r="J51" s="92"/>
      <c r="K51" s="92"/>
      <c r="L51" s="92"/>
      <c r="M51" s="92"/>
      <c r="N51" s="92"/>
      <c r="O51" s="92"/>
      <c r="P51" s="92"/>
      <c r="Q51" s="92"/>
      <c r="R51" s="92"/>
      <c r="S51" s="92"/>
      <c r="T51" s="92"/>
      <c r="U51" s="92"/>
      <c r="V51" s="92"/>
    </row>
    <row r="52" spans="2:22" x14ac:dyDescent="0.3">
      <c r="B52" s="93" t="s">
        <v>80</v>
      </c>
      <c r="C52" s="93"/>
      <c r="D52" s="93"/>
      <c r="E52" s="93"/>
      <c r="F52" s="93"/>
      <c r="G52" s="93"/>
      <c r="H52" s="93"/>
      <c r="I52" s="93"/>
      <c r="J52" s="93"/>
      <c r="K52" s="93"/>
      <c r="L52" s="93"/>
      <c r="M52" s="93"/>
      <c r="N52" s="93"/>
      <c r="O52" s="93"/>
      <c r="P52" s="93"/>
      <c r="Q52" s="93"/>
      <c r="R52" s="93"/>
      <c r="S52" s="93"/>
      <c r="T52" s="93"/>
      <c r="U52" s="93"/>
      <c r="V52" s="93"/>
    </row>
    <row r="53" spans="2:22" x14ac:dyDescent="0.3">
      <c r="B53" s="93"/>
      <c r="C53" s="93"/>
      <c r="D53" s="93"/>
      <c r="E53" s="93"/>
      <c r="F53" s="93"/>
      <c r="G53" s="93"/>
      <c r="H53" s="93"/>
      <c r="I53" s="93"/>
      <c r="J53" s="93"/>
      <c r="K53" s="93"/>
      <c r="L53" s="93"/>
      <c r="M53" s="93"/>
      <c r="N53" s="93"/>
      <c r="O53" s="93"/>
      <c r="P53" s="93"/>
      <c r="Q53" s="93"/>
      <c r="R53" s="93"/>
      <c r="S53" s="93"/>
      <c r="T53" s="93"/>
      <c r="U53" s="93"/>
      <c r="V53" s="93"/>
    </row>
    <row r="54" spans="2:22" x14ac:dyDescent="0.3">
      <c r="B54" s="93"/>
      <c r="C54" s="93"/>
      <c r="D54" s="93"/>
      <c r="E54" s="93"/>
      <c r="F54" s="93"/>
      <c r="G54" s="93"/>
      <c r="H54" s="93"/>
      <c r="I54" s="93"/>
      <c r="J54" s="93"/>
      <c r="K54" s="93"/>
      <c r="L54" s="93"/>
      <c r="M54" s="93"/>
      <c r="N54" s="93"/>
      <c r="O54" s="93"/>
      <c r="P54" s="93"/>
      <c r="Q54" s="93"/>
      <c r="R54" s="93"/>
      <c r="S54" s="93"/>
      <c r="T54" s="93"/>
      <c r="U54" s="93"/>
      <c r="V54" s="93"/>
    </row>
    <row r="55" spans="2:22" x14ac:dyDescent="0.3">
      <c r="B55" s="93" t="s">
        <v>81</v>
      </c>
      <c r="C55" s="93"/>
      <c r="D55" s="93"/>
      <c r="E55" s="93"/>
      <c r="F55" s="93"/>
      <c r="G55" s="93"/>
      <c r="H55" s="93"/>
      <c r="I55" s="93"/>
      <c r="J55" s="93"/>
      <c r="K55" s="93"/>
      <c r="L55" s="93"/>
      <c r="M55" s="93"/>
      <c r="N55" s="93"/>
      <c r="O55" s="93"/>
      <c r="P55" s="93"/>
      <c r="Q55" s="93"/>
      <c r="R55" s="93"/>
      <c r="S55" s="93"/>
      <c r="T55" s="93"/>
      <c r="U55" s="93"/>
      <c r="V55" s="93"/>
    </row>
    <row r="56" spans="2:22" x14ac:dyDescent="0.3">
      <c r="B56" s="93"/>
      <c r="C56" s="93"/>
      <c r="D56" s="93"/>
      <c r="E56" s="93"/>
      <c r="F56" s="93"/>
      <c r="G56" s="93"/>
      <c r="H56" s="93"/>
      <c r="I56" s="93"/>
      <c r="J56" s="93"/>
      <c r="K56" s="93"/>
      <c r="L56" s="93"/>
      <c r="M56" s="93"/>
      <c r="N56" s="93"/>
      <c r="O56" s="93"/>
      <c r="P56" s="93"/>
      <c r="Q56" s="93"/>
      <c r="R56" s="93"/>
      <c r="S56" s="93"/>
      <c r="T56" s="93"/>
      <c r="U56" s="93"/>
      <c r="V56" s="93"/>
    </row>
    <row r="57" spans="2:22" x14ac:dyDescent="0.3">
      <c r="B57" s="90" t="s">
        <v>82</v>
      </c>
      <c r="C57" s="90"/>
      <c r="D57" s="90"/>
      <c r="E57" s="90"/>
      <c r="F57" s="90"/>
      <c r="G57" s="90"/>
      <c r="H57" s="90"/>
      <c r="I57" s="90"/>
      <c r="J57" s="90"/>
      <c r="K57" s="90"/>
      <c r="L57" s="90"/>
      <c r="M57" s="90"/>
      <c r="N57" s="90"/>
      <c r="O57" s="90"/>
      <c r="P57" s="90"/>
      <c r="Q57" s="90"/>
      <c r="R57" s="90"/>
      <c r="S57" s="90"/>
      <c r="T57" s="90"/>
      <c r="U57" s="90"/>
      <c r="V57" s="90"/>
    </row>
    <row r="58" spans="2:22" x14ac:dyDescent="0.3">
      <c r="B58" s="94" t="s">
        <v>83</v>
      </c>
      <c r="C58" s="94"/>
      <c r="D58" s="94"/>
      <c r="E58" s="94"/>
      <c r="F58" s="94"/>
      <c r="G58" s="94"/>
      <c r="H58" s="94"/>
      <c r="I58" s="94"/>
      <c r="J58" s="94"/>
      <c r="K58" s="94"/>
      <c r="L58" s="94"/>
      <c r="M58" s="94"/>
      <c r="N58" s="94"/>
      <c r="O58" s="94"/>
      <c r="P58" s="94"/>
      <c r="Q58" s="94"/>
      <c r="R58" s="94"/>
      <c r="S58" s="94"/>
      <c r="T58" s="94"/>
      <c r="U58" s="94"/>
      <c r="V58" s="94"/>
    </row>
    <row r="59" spans="2:22" x14ac:dyDescent="0.3">
      <c r="B59" s="94"/>
      <c r="C59" s="94"/>
      <c r="D59" s="94"/>
      <c r="E59" s="94"/>
      <c r="F59" s="94"/>
      <c r="G59" s="94"/>
      <c r="H59" s="94"/>
      <c r="I59" s="94"/>
      <c r="J59" s="94"/>
      <c r="K59" s="94"/>
      <c r="L59" s="94"/>
      <c r="M59" s="94"/>
      <c r="N59" s="94"/>
      <c r="O59" s="94"/>
      <c r="P59" s="94"/>
      <c r="Q59" s="94"/>
      <c r="R59" s="94"/>
      <c r="S59" s="94"/>
      <c r="T59" s="94"/>
      <c r="U59" s="94"/>
      <c r="V59" s="94"/>
    </row>
    <row r="60" spans="2:22" x14ac:dyDescent="0.3">
      <c r="B60" s="90" t="s">
        <v>84</v>
      </c>
      <c r="C60" s="90"/>
      <c r="D60" s="90"/>
      <c r="E60" s="90"/>
      <c r="F60" s="90"/>
      <c r="G60" s="90"/>
      <c r="H60" s="90"/>
      <c r="I60" s="90"/>
      <c r="J60" s="90"/>
      <c r="K60" s="90"/>
      <c r="L60" s="90"/>
      <c r="M60" s="90"/>
      <c r="N60" s="90"/>
      <c r="O60" s="90"/>
      <c r="P60" s="90"/>
      <c r="Q60" s="90"/>
      <c r="R60" s="90"/>
      <c r="S60" s="90"/>
      <c r="T60" s="90"/>
      <c r="U60" s="90"/>
      <c r="V60" s="90"/>
    </row>
    <row r="61" spans="2:22" x14ac:dyDescent="0.3">
      <c r="B61" s="90" t="s">
        <v>85</v>
      </c>
      <c r="C61" s="90"/>
      <c r="D61" s="90"/>
      <c r="E61" s="90"/>
      <c r="F61" s="90"/>
      <c r="G61" s="90"/>
      <c r="H61" s="90"/>
      <c r="I61" s="90"/>
      <c r="J61" s="90"/>
      <c r="K61" s="90"/>
      <c r="L61" s="90"/>
      <c r="M61" s="90"/>
      <c r="N61" s="90"/>
      <c r="O61" s="90"/>
      <c r="P61" s="90"/>
      <c r="Q61" s="90"/>
      <c r="R61" s="90"/>
      <c r="S61" s="90"/>
      <c r="T61" s="90"/>
      <c r="U61" s="90"/>
      <c r="V61" s="90"/>
    </row>
    <row r="62" spans="2:22" x14ac:dyDescent="0.3">
      <c r="B62" s="90" t="s">
        <v>86</v>
      </c>
      <c r="C62" s="90"/>
      <c r="D62" s="90"/>
      <c r="E62" s="90"/>
      <c r="F62" s="90"/>
      <c r="G62" s="90"/>
      <c r="H62" s="90"/>
      <c r="I62" s="90"/>
      <c r="J62" s="90"/>
      <c r="K62" s="90"/>
      <c r="L62" s="90"/>
      <c r="M62" s="90"/>
      <c r="N62" s="90"/>
      <c r="O62" s="90"/>
      <c r="P62" s="90"/>
      <c r="Q62" s="90"/>
      <c r="R62" s="90"/>
      <c r="S62" s="90"/>
      <c r="T62" s="90"/>
      <c r="U62" s="90"/>
      <c r="V62" s="90"/>
    </row>
    <row r="63" spans="2:22" x14ac:dyDescent="0.3">
      <c r="B63" s="90" t="s">
        <v>87</v>
      </c>
      <c r="C63" s="90"/>
      <c r="D63" s="90"/>
      <c r="E63" s="90"/>
      <c r="F63" s="90"/>
      <c r="G63" s="90"/>
      <c r="H63" s="90"/>
      <c r="I63" s="90"/>
      <c r="J63" s="90"/>
      <c r="K63" s="90"/>
      <c r="L63" s="90"/>
      <c r="M63" s="90"/>
      <c r="N63" s="90"/>
      <c r="O63" s="90"/>
      <c r="P63" s="90"/>
      <c r="Q63" s="90"/>
      <c r="R63" s="90"/>
      <c r="S63" s="90"/>
      <c r="T63" s="90"/>
      <c r="U63" s="90"/>
      <c r="V63" s="90"/>
    </row>
    <row r="66" spans="2:2" x14ac:dyDescent="0.3">
      <c r="B66" s="36" t="s">
        <v>88</v>
      </c>
    </row>
    <row r="67" spans="2:2" x14ac:dyDescent="0.3">
      <c r="B67" s="53" t="s">
        <v>89</v>
      </c>
    </row>
    <row r="68" spans="2:2" x14ac:dyDescent="0.3">
      <c r="B68" s="26" t="s">
        <v>69</v>
      </c>
    </row>
    <row r="70" spans="2:2" x14ac:dyDescent="0.3">
      <c r="B70" s="26" t="s">
        <v>43</v>
      </c>
    </row>
  </sheetData>
  <mergeCells count="42">
    <mergeCell ref="B60:V60"/>
    <mergeCell ref="B61:V61"/>
    <mergeCell ref="B62:V62"/>
    <mergeCell ref="B63:V63"/>
    <mergeCell ref="B50:V50"/>
    <mergeCell ref="B51:V51"/>
    <mergeCell ref="B52:V54"/>
    <mergeCell ref="B55:V56"/>
    <mergeCell ref="B57:V57"/>
    <mergeCell ref="B58:V59"/>
    <mergeCell ref="O28:P28"/>
    <mergeCell ref="Q28:X28"/>
    <mergeCell ref="I29:J30"/>
    <mergeCell ref="K29:L30"/>
    <mergeCell ref="M29:N30"/>
    <mergeCell ref="O29:P30"/>
    <mergeCell ref="Q29:R30"/>
    <mergeCell ref="S29:T30"/>
    <mergeCell ref="U29:V30"/>
    <mergeCell ref="W29:X30"/>
    <mergeCell ref="B4:L4"/>
    <mergeCell ref="B27:L27"/>
    <mergeCell ref="B28:B31"/>
    <mergeCell ref="C28:D30"/>
    <mergeCell ref="E28:F30"/>
    <mergeCell ref="G28:H30"/>
    <mergeCell ref="I28:N28"/>
    <mergeCell ref="B5:B8"/>
    <mergeCell ref="C5:D7"/>
    <mergeCell ref="E5:F7"/>
    <mergeCell ref="G5:H7"/>
    <mergeCell ref="O5:P5"/>
    <mergeCell ref="Q5:X5"/>
    <mergeCell ref="I6:J7"/>
    <mergeCell ref="K6:L7"/>
    <mergeCell ref="M6:N7"/>
    <mergeCell ref="O6:P7"/>
    <mergeCell ref="Q6:R7"/>
    <mergeCell ref="S6:T7"/>
    <mergeCell ref="U6:V7"/>
    <mergeCell ref="W6:X7"/>
    <mergeCell ref="I5:N5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3FE691-941B-4D5B-BA7C-4BEE69DE9D17}">
  <dimension ref="B2:Y84"/>
  <sheetViews>
    <sheetView tabSelected="1" topLeftCell="A37" zoomScale="80" zoomScaleNormal="80" workbookViewId="0">
      <selection activeCell="B54" sqref="B54"/>
    </sheetView>
  </sheetViews>
  <sheetFormatPr baseColWidth="10" defaultColWidth="11.44140625" defaultRowHeight="14.4" x14ac:dyDescent="0.3"/>
  <cols>
    <col min="1" max="1" width="11.44140625" style="26"/>
    <col min="2" max="2" width="20.77734375" style="26" customWidth="1"/>
    <col min="3" max="3" width="28.77734375" style="26" bestFit="1" customWidth="1"/>
    <col min="4" max="4" width="9.21875" style="26" bestFit="1" customWidth="1"/>
    <col min="5" max="5" width="16.21875" style="26" bestFit="1" customWidth="1"/>
    <col min="6" max="6" width="8.21875" style="26" bestFit="1" customWidth="1"/>
    <col min="7" max="7" width="13.5546875" style="26" bestFit="1" customWidth="1"/>
    <col min="8" max="8" width="8.21875" style="26" bestFit="1" customWidth="1"/>
    <col min="9" max="9" width="15.21875" style="26" bestFit="1" customWidth="1"/>
    <col min="10" max="10" width="8.21875" style="26" bestFit="1" customWidth="1"/>
    <col min="11" max="11" width="15.21875" style="26" bestFit="1" customWidth="1"/>
    <col min="12" max="12" width="8.21875" style="26" bestFit="1" customWidth="1"/>
    <col min="13" max="13" width="12.5546875" style="26" bestFit="1" customWidth="1"/>
    <col min="14" max="14" width="8.77734375" style="26" bestFit="1" customWidth="1"/>
    <col min="15" max="15" width="15.21875" style="26" bestFit="1" customWidth="1"/>
    <col min="16" max="16" width="8.21875" style="26" bestFit="1" customWidth="1"/>
    <col min="17" max="17" width="15.21875" style="26" bestFit="1" customWidth="1"/>
    <col min="18" max="18" width="8.21875" style="26" bestFit="1" customWidth="1"/>
    <col min="19" max="19" width="13.5546875" style="26" bestFit="1" customWidth="1"/>
    <col min="20" max="20" width="8.21875" style="26" bestFit="1" customWidth="1"/>
    <col min="21" max="21" width="13.5546875" style="26" bestFit="1" customWidth="1"/>
    <col min="22" max="22" width="8.21875" style="26" bestFit="1" customWidth="1"/>
    <col min="23" max="23" width="13.5546875" style="26" bestFit="1" customWidth="1"/>
    <col min="24" max="24" width="8.77734375" style="26" bestFit="1" customWidth="1"/>
    <col min="25" max="25" width="15.21875" style="26" bestFit="1" customWidth="1"/>
    <col min="26" max="16384" width="11.44140625" style="26"/>
  </cols>
  <sheetData>
    <row r="2" spans="2:25" x14ac:dyDescent="0.3">
      <c r="B2" s="27" t="s">
        <v>35</v>
      </c>
    </row>
    <row r="3" spans="2:25" ht="15.6" x14ac:dyDescent="0.3">
      <c r="B3" s="27" t="s">
        <v>92</v>
      </c>
      <c r="C3" s="34"/>
      <c r="N3" s="35"/>
      <c r="O3" s="35"/>
      <c r="X3" s="35"/>
      <c r="Y3" s="35"/>
    </row>
    <row r="4" spans="2:25" x14ac:dyDescent="0.3">
      <c r="B4" s="78" t="s">
        <v>29</v>
      </c>
      <c r="C4" s="78" t="s">
        <v>70</v>
      </c>
      <c r="D4" s="80" t="s">
        <v>44</v>
      </c>
      <c r="E4" s="80"/>
      <c r="F4" s="82" t="s">
        <v>45</v>
      </c>
      <c r="G4" s="83"/>
      <c r="H4" s="80" t="s">
        <v>46</v>
      </c>
      <c r="I4" s="80"/>
      <c r="J4" s="68" t="s">
        <v>47</v>
      </c>
      <c r="K4" s="70"/>
      <c r="L4" s="70"/>
      <c r="M4" s="70"/>
      <c r="N4" s="70"/>
      <c r="O4" s="69"/>
      <c r="P4" s="70" t="s">
        <v>48</v>
      </c>
      <c r="Q4" s="70"/>
      <c r="R4" s="68" t="s">
        <v>49</v>
      </c>
      <c r="S4" s="70"/>
      <c r="T4" s="70"/>
      <c r="U4" s="70"/>
      <c r="V4" s="70"/>
      <c r="W4" s="70"/>
      <c r="X4" s="70"/>
      <c r="Y4" s="69"/>
    </row>
    <row r="5" spans="2:25" x14ac:dyDescent="0.3">
      <c r="B5" s="78"/>
      <c r="C5" s="78"/>
      <c r="D5" s="81"/>
      <c r="E5" s="81"/>
      <c r="F5" s="82"/>
      <c r="G5" s="83"/>
      <c r="H5" s="81"/>
      <c r="I5" s="81"/>
      <c r="J5" s="71" t="s">
        <v>50</v>
      </c>
      <c r="K5" s="72"/>
      <c r="L5" s="72" t="s">
        <v>51</v>
      </c>
      <c r="M5" s="72"/>
      <c r="N5" s="73" t="s">
        <v>37</v>
      </c>
      <c r="O5" s="74"/>
      <c r="P5" s="72" t="s">
        <v>52</v>
      </c>
      <c r="Q5" s="72"/>
      <c r="R5" s="71" t="s">
        <v>53</v>
      </c>
      <c r="S5" s="72"/>
      <c r="T5" s="72" t="s">
        <v>54</v>
      </c>
      <c r="U5" s="72"/>
      <c r="V5" s="72" t="s">
        <v>55</v>
      </c>
      <c r="W5" s="72"/>
      <c r="X5" s="73" t="s">
        <v>37</v>
      </c>
      <c r="Y5" s="74"/>
    </row>
    <row r="6" spans="2:25" x14ac:dyDescent="0.3">
      <c r="B6" s="78"/>
      <c r="C6" s="78"/>
      <c r="D6" s="81"/>
      <c r="E6" s="81"/>
      <c r="F6" s="84"/>
      <c r="G6" s="85"/>
      <c r="H6" s="81"/>
      <c r="I6" s="81"/>
      <c r="J6" s="71"/>
      <c r="K6" s="72"/>
      <c r="L6" s="72"/>
      <c r="M6" s="72"/>
      <c r="N6" s="75"/>
      <c r="O6" s="76"/>
      <c r="P6" s="72"/>
      <c r="Q6" s="72"/>
      <c r="R6" s="71"/>
      <c r="S6" s="72"/>
      <c r="T6" s="72"/>
      <c r="U6" s="72"/>
      <c r="V6" s="72"/>
      <c r="W6" s="72"/>
      <c r="X6" s="75"/>
      <c r="Y6" s="76"/>
    </row>
    <row r="7" spans="2:25" x14ac:dyDescent="0.3">
      <c r="B7" s="79"/>
      <c r="C7" s="79"/>
      <c r="D7" s="48" t="s">
        <v>56</v>
      </c>
      <c r="E7" s="48" t="s">
        <v>57</v>
      </c>
      <c r="F7" s="49" t="s">
        <v>56</v>
      </c>
      <c r="G7" s="50" t="s">
        <v>57</v>
      </c>
      <c r="H7" s="48" t="s">
        <v>56</v>
      </c>
      <c r="I7" s="48" t="s">
        <v>57</v>
      </c>
      <c r="J7" s="49" t="s">
        <v>56</v>
      </c>
      <c r="K7" s="48" t="s">
        <v>57</v>
      </c>
      <c r="L7" s="48" t="s">
        <v>56</v>
      </c>
      <c r="M7" s="48" t="s">
        <v>57</v>
      </c>
      <c r="N7" s="51" t="s">
        <v>56</v>
      </c>
      <c r="O7" s="52" t="s">
        <v>57</v>
      </c>
      <c r="P7" s="48" t="s">
        <v>56</v>
      </c>
      <c r="Q7" s="48" t="s">
        <v>57</v>
      </c>
      <c r="R7" s="49" t="s">
        <v>56</v>
      </c>
      <c r="S7" s="48" t="s">
        <v>57</v>
      </c>
      <c r="T7" s="48" t="s">
        <v>56</v>
      </c>
      <c r="U7" s="48" t="s">
        <v>57</v>
      </c>
      <c r="V7" s="48" t="s">
        <v>56</v>
      </c>
      <c r="W7" s="48" t="s">
        <v>57</v>
      </c>
      <c r="X7" s="51" t="s">
        <v>56</v>
      </c>
      <c r="Y7" s="52" t="s">
        <v>57</v>
      </c>
    </row>
    <row r="8" spans="2:25" x14ac:dyDescent="0.3">
      <c r="B8" s="95" t="s">
        <v>58</v>
      </c>
      <c r="C8" s="26" t="s">
        <v>71</v>
      </c>
      <c r="D8" s="22">
        <v>14907</v>
      </c>
      <c r="E8" s="22">
        <v>14560390.455668028</v>
      </c>
      <c r="F8" s="23">
        <v>822</v>
      </c>
      <c r="G8" s="24">
        <v>849906.6873353736</v>
      </c>
      <c r="H8" s="22">
        <v>602</v>
      </c>
      <c r="I8" s="22">
        <v>1025960.1790189061</v>
      </c>
      <c r="J8" s="23">
        <v>1562</v>
      </c>
      <c r="K8" s="58">
        <v>1460417.592382364</v>
      </c>
      <c r="L8" s="58">
        <v>0</v>
      </c>
      <c r="M8" s="58">
        <v>0</v>
      </c>
      <c r="N8" s="59">
        <v>1562</v>
      </c>
      <c r="O8" s="25">
        <v>1460417.592382364</v>
      </c>
      <c r="P8" s="22">
        <v>11568</v>
      </c>
      <c r="Q8" s="22">
        <v>10839060.977548812</v>
      </c>
      <c r="R8" s="23">
        <v>1</v>
      </c>
      <c r="S8" s="58">
        <v>174.1158051184475</v>
      </c>
      <c r="T8" s="58">
        <v>84</v>
      </c>
      <c r="U8" s="58">
        <v>114467.21260096975</v>
      </c>
      <c r="V8" s="58">
        <v>268</v>
      </c>
      <c r="W8" s="58">
        <v>270403.69097648322</v>
      </c>
      <c r="X8" s="59">
        <v>353</v>
      </c>
      <c r="Y8" s="25">
        <v>385045.01938257145</v>
      </c>
    </row>
    <row r="9" spans="2:25" x14ac:dyDescent="0.3">
      <c r="B9" s="96"/>
      <c r="C9" s="26" t="s">
        <v>19</v>
      </c>
      <c r="D9" s="22">
        <v>3286</v>
      </c>
      <c r="E9" s="22">
        <v>12678393.924263803</v>
      </c>
      <c r="F9" s="23">
        <v>122</v>
      </c>
      <c r="G9" s="24">
        <v>390931.77028414304</v>
      </c>
      <c r="H9" s="22">
        <v>359</v>
      </c>
      <c r="I9" s="22">
        <v>2299700.7645773236</v>
      </c>
      <c r="J9" s="23">
        <v>440</v>
      </c>
      <c r="K9" s="58">
        <v>1803467.1332041626</v>
      </c>
      <c r="L9" s="58">
        <v>0</v>
      </c>
      <c r="M9" s="58">
        <v>0</v>
      </c>
      <c r="N9" s="59">
        <v>440</v>
      </c>
      <c r="O9" s="25">
        <v>1803467.1332041626</v>
      </c>
      <c r="P9" s="22">
        <v>2286</v>
      </c>
      <c r="Q9" s="22">
        <v>7748590.3477858733</v>
      </c>
      <c r="R9" s="23">
        <v>0</v>
      </c>
      <c r="S9" s="58">
        <v>0</v>
      </c>
      <c r="T9" s="58">
        <v>12</v>
      </c>
      <c r="U9" s="58">
        <v>58043.24479428566</v>
      </c>
      <c r="V9" s="58">
        <v>67</v>
      </c>
      <c r="W9" s="58">
        <v>377660.66361801501</v>
      </c>
      <c r="X9" s="59">
        <v>79</v>
      </c>
      <c r="Y9" s="25">
        <v>435703.90841230069</v>
      </c>
    </row>
    <row r="10" spans="2:25" x14ac:dyDescent="0.3">
      <c r="B10" s="96"/>
      <c r="C10" s="26" t="s">
        <v>72</v>
      </c>
      <c r="D10" s="22">
        <v>1101</v>
      </c>
      <c r="E10" s="22">
        <v>16108366.04839305</v>
      </c>
      <c r="F10" s="23">
        <v>29</v>
      </c>
      <c r="G10" s="24">
        <v>410565.06846929918</v>
      </c>
      <c r="H10" s="22">
        <v>351</v>
      </c>
      <c r="I10" s="22">
        <v>7452950.4271408925</v>
      </c>
      <c r="J10" s="23">
        <v>282</v>
      </c>
      <c r="K10" s="58">
        <v>3784595.0693189842</v>
      </c>
      <c r="L10" s="58">
        <v>0</v>
      </c>
      <c r="M10" s="58">
        <v>0</v>
      </c>
      <c r="N10" s="59">
        <v>282</v>
      </c>
      <c r="O10" s="25">
        <v>3784595.0693189842</v>
      </c>
      <c r="P10" s="22">
        <v>375</v>
      </c>
      <c r="Q10" s="22">
        <v>3364858.130302697</v>
      </c>
      <c r="R10" s="23">
        <v>0</v>
      </c>
      <c r="S10" s="58">
        <v>0</v>
      </c>
      <c r="T10" s="58">
        <v>10</v>
      </c>
      <c r="U10" s="58">
        <v>122925.75841362393</v>
      </c>
      <c r="V10" s="58">
        <v>54</v>
      </c>
      <c r="W10" s="58">
        <v>972471.59474755288</v>
      </c>
      <c r="X10" s="59">
        <v>64</v>
      </c>
      <c r="Y10" s="25">
        <v>1095397.3531611769</v>
      </c>
    </row>
    <row r="11" spans="2:25" x14ac:dyDescent="0.3">
      <c r="B11" s="96"/>
      <c r="C11" s="26" t="s">
        <v>73</v>
      </c>
      <c r="D11" s="22">
        <v>121</v>
      </c>
      <c r="E11" s="22">
        <v>4058140.4134275322</v>
      </c>
      <c r="F11" s="23">
        <v>1</v>
      </c>
      <c r="G11" s="24">
        <v>24376.21271658265</v>
      </c>
      <c r="H11" s="22">
        <v>38</v>
      </c>
      <c r="I11" s="22">
        <v>2202112.2336550527</v>
      </c>
      <c r="J11" s="23">
        <v>35</v>
      </c>
      <c r="K11" s="58">
        <v>803300.67849446938</v>
      </c>
      <c r="L11" s="58">
        <v>0</v>
      </c>
      <c r="M11" s="58">
        <v>0</v>
      </c>
      <c r="N11" s="59">
        <v>35</v>
      </c>
      <c r="O11" s="25">
        <v>803300.67849446938</v>
      </c>
      <c r="P11" s="22">
        <v>34</v>
      </c>
      <c r="Q11" s="22">
        <v>685343.15247808583</v>
      </c>
      <c r="R11" s="23">
        <v>0</v>
      </c>
      <c r="S11" s="58">
        <v>0</v>
      </c>
      <c r="T11" s="58">
        <v>5</v>
      </c>
      <c r="U11" s="58">
        <v>161927.69876015617</v>
      </c>
      <c r="V11" s="58">
        <v>8</v>
      </c>
      <c r="W11" s="58">
        <v>181080.43732318541</v>
      </c>
      <c r="X11" s="59">
        <v>13</v>
      </c>
      <c r="Y11" s="25">
        <v>343008.13608334155</v>
      </c>
    </row>
    <row r="12" spans="2:25" x14ac:dyDescent="0.3">
      <c r="B12" s="95" t="s">
        <v>59</v>
      </c>
      <c r="C12" s="36" t="s">
        <v>71</v>
      </c>
      <c r="D12" s="37">
        <v>84</v>
      </c>
      <c r="E12" s="37">
        <v>191203.61729067448</v>
      </c>
      <c r="F12" s="38">
        <v>0</v>
      </c>
      <c r="G12" s="39">
        <v>0</v>
      </c>
      <c r="H12" s="37">
        <v>31</v>
      </c>
      <c r="I12" s="37">
        <v>85003.336058826069</v>
      </c>
      <c r="J12" s="38">
        <v>10</v>
      </c>
      <c r="K12" s="37">
        <v>11561.289459864915</v>
      </c>
      <c r="L12" s="37">
        <v>0</v>
      </c>
      <c r="M12" s="37">
        <v>0</v>
      </c>
      <c r="N12" s="40">
        <v>10</v>
      </c>
      <c r="O12" s="41">
        <v>11561.289459864915</v>
      </c>
      <c r="P12" s="37">
        <v>32</v>
      </c>
      <c r="Q12" s="37">
        <v>58527.3737904175</v>
      </c>
      <c r="R12" s="38">
        <v>7</v>
      </c>
      <c r="S12" s="37">
        <v>22112.707250042833</v>
      </c>
      <c r="T12" s="37">
        <v>1</v>
      </c>
      <c r="U12" s="37">
        <v>3482.3161023689499</v>
      </c>
      <c r="V12" s="37">
        <v>3</v>
      </c>
      <c r="W12" s="37">
        <v>10516.59462915423</v>
      </c>
      <c r="X12" s="40">
        <v>11</v>
      </c>
      <c r="Y12" s="41">
        <v>36111.617981566014</v>
      </c>
    </row>
    <row r="13" spans="2:25" x14ac:dyDescent="0.3">
      <c r="B13" s="97"/>
      <c r="C13" s="63" t="s">
        <v>19</v>
      </c>
      <c r="D13" s="58">
        <v>86</v>
      </c>
      <c r="E13" s="58">
        <v>449950.06358709204</v>
      </c>
      <c r="F13" s="23">
        <v>0</v>
      </c>
      <c r="G13" s="24">
        <v>0</v>
      </c>
      <c r="H13" s="58">
        <v>38</v>
      </c>
      <c r="I13" s="58">
        <v>222833.4073905891</v>
      </c>
      <c r="J13" s="23">
        <v>4</v>
      </c>
      <c r="K13" s="58">
        <v>12536.33796852822</v>
      </c>
      <c r="L13" s="58">
        <v>0</v>
      </c>
      <c r="M13" s="58">
        <v>0</v>
      </c>
      <c r="N13" s="59">
        <v>4</v>
      </c>
      <c r="O13" s="25">
        <v>12536.33796852822</v>
      </c>
      <c r="P13" s="58">
        <v>30</v>
      </c>
      <c r="Q13" s="58">
        <v>114916.43137817534</v>
      </c>
      <c r="R13" s="23">
        <v>8</v>
      </c>
      <c r="S13" s="58">
        <v>39524.287761887579</v>
      </c>
      <c r="T13" s="58">
        <v>3</v>
      </c>
      <c r="U13" s="58">
        <v>20197.43339373991</v>
      </c>
      <c r="V13" s="58">
        <v>3</v>
      </c>
      <c r="W13" s="58">
        <v>39942.165694171854</v>
      </c>
      <c r="X13" s="59">
        <v>14</v>
      </c>
      <c r="Y13" s="25">
        <v>99663.886849799339</v>
      </c>
    </row>
    <row r="14" spans="2:25" x14ac:dyDescent="0.3">
      <c r="B14" s="97"/>
      <c r="C14" s="63" t="s">
        <v>72</v>
      </c>
      <c r="D14" s="58">
        <v>52</v>
      </c>
      <c r="E14" s="58">
        <v>1049813.8353811675</v>
      </c>
      <c r="F14" s="23">
        <v>0</v>
      </c>
      <c r="G14" s="24">
        <v>0</v>
      </c>
      <c r="H14" s="58">
        <v>20</v>
      </c>
      <c r="I14" s="58">
        <v>344470.70884633652</v>
      </c>
      <c r="J14" s="23">
        <v>4</v>
      </c>
      <c r="K14" s="58">
        <v>101857.74599429179</v>
      </c>
      <c r="L14" s="58">
        <v>0</v>
      </c>
      <c r="M14" s="58">
        <v>0</v>
      </c>
      <c r="N14" s="59">
        <v>4</v>
      </c>
      <c r="O14" s="25">
        <v>101857.74599429179</v>
      </c>
      <c r="P14" s="58">
        <v>17</v>
      </c>
      <c r="Q14" s="58">
        <v>404471.01529015356</v>
      </c>
      <c r="R14" s="23">
        <v>5</v>
      </c>
      <c r="S14" s="58">
        <v>95937.808620264565</v>
      </c>
      <c r="T14" s="58">
        <v>2</v>
      </c>
      <c r="U14" s="58">
        <v>24376.21271658265</v>
      </c>
      <c r="V14" s="58">
        <v>4</v>
      </c>
      <c r="W14" s="58">
        <v>78700.343913538265</v>
      </c>
      <c r="X14" s="59">
        <v>11</v>
      </c>
      <c r="Y14" s="25">
        <v>199014.36525038548</v>
      </c>
    </row>
    <row r="15" spans="2:25" x14ac:dyDescent="0.3">
      <c r="B15" s="98"/>
      <c r="C15" s="42" t="s">
        <v>73</v>
      </c>
      <c r="D15" s="43">
        <v>1</v>
      </c>
      <c r="E15" s="43">
        <v>10446.94830710685</v>
      </c>
      <c r="F15" s="44">
        <v>0</v>
      </c>
      <c r="G15" s="45">
        <v>0</v>
      </c>
      <c r="H15" s="43">
        <v>1</v>
      </c>
      <c r="I15" s="43">
        <v>10446.94830710685</v>
      </c>
      <c r="J15" s="44">
        <v>0</v>
      </c>
      <c r="K15" s="43">
        <v>0</v>
      </c>
      <c r="L15" s="43">
        <v>0</v>
      </c>
      <c r="M15" s="43">
        <v>0</v>
      </c>
      <c r="N15" s="46">
        <v>0</v>
      </c>
      <c r="O15" s="47">
        <v>0</v>
      </c>
      <c r="P15" s="43">
        <v>0</v>
      </c>
      <c r="Q15" s="43">
        <v>0</v>
      </c>
      <c r="R15" s="44">
        <v>0</v>
      </c>
      <c r="S15" s="43">
        <v>0</v>
      </c>
      <c r="T15" s="43">
        <v>0</v>
      </c>
      <c r="U15" s="43">
        <v>0</v>
      </c>
      <c r="V15" s="43">
        <v>0</v>
      </c>
      <c r="W15" s="43">
        <v>0</v>
      </c>
      <c r="X15" s="46">
        <v>0</v>
      </c>
      <c r="Y15" s="47">
        <v>0</v>
      </c>
    </row>
    <row r="16" spans="2:25" x14ac:dyDescent="0.3">
      <c r="B16" s="96" t="s">
        <v>60</v>
      </c>
      <c r="C16" s="26" t="s">
        <v>71</v>
      </c>
      <c r="D16" s="22">
        <v>131026</v>
      </c>
      <c r="E16" s="22">
        <v>66370012.805799589</v>
      </c>
      <c r="F16" s="23">
        <v>6298</v>
      </c>
      <c r="G16" s="24">
        <v>4374679.1154359933</v>
      </c>
      <c r="H16" s="22">
        <v>22710</v>
      </c>
      <c r="I16" s="22">
        <v>17981438.296283811</v>
      </c>
      <c r="J16" s="23">
        <v>19127</v>
      </c>
      <c r="K16" s="58">
        <v>5312970.3593610926</v>
      </c>
      <c r="L16" s="58">
        <v>88</v>
      </c>
      <c r="M16" s="58">
        <v>17878.038390445639</v>
      </c>
      <c r="N16" s="59">
        <v>19215</v>
      </c>
      <c r="O16" s="25">
        <v>5330848.3977515381</v>
      </c>
      <c r="P16" s="22">
        <v>33731</v>
      </c>
      <c r="Q16" s="22">
        <v>7910224.962251693</v>
      </c>
      <c r="R16" s="23">
        <v>26062</v>
      </c>
      <c r="S16" s="58">
        <v>19656348.062926844</v>
      </c>
      <c r="T16" s="58">
        <v>16373</v>
      </c>
      <c r="U16" s="58">
        <v>7713032.1796304006</v>
      </c>
      <c r="V16" s="58">
        <v>6637</v>
      </c>
      <c r="W16" s="58">
        <v>3403441.7915193066</v>
      </c>
      <c r="X16" s="59">
        <v>49072</v>
      </c>
      <c r="Y16" s="25">
        <v>30772822.034076549</v>
      </c>
    </row>
    <row r="17" spans="2:25" x14ac:dyDescent="0.3">
      <c r="B17" s="96"/>
      <c r="C17" s="26" t="s">
        <v>19</v>
      </c>
      <c r="D17" s="22">
        <v>3236</v>
      </c>
      <c r="E17" s="22">
        <v>15690623.98427804</v>
      </c>
      <c r="F17" s="23">
        <v>87</v>
      </c>
      <c r="G17" s="24">
        <v>875289.30921991938</v>
      </c>
      <c r="H17" s="22">
        <v>817</v>
      </c>
      <c r="I17" s="22">
        <v>5146280.5174861019</v>
      </c>
      <c r="J17" s="23">
        <v>588</v>
      </c>
      <c r="K17" s="58">
        <v>1298354.7449342748</v>
      </c>
      <c r="L17" s="58">
        <v>8</v>
      </c>
      <c r="M17" s="58">
        <v>14660.550790973279</v>
      </c>
      <c r="N17" s="59">
        <v>596</v>
      </c>
      <c r="O17" s="25">
        <v>1313015.2957252481</v>
      </c>
      <c r="P17" s="22">
        <v>559</v>
      </c>
      <c r="Q17" s="22">
        <v>2064389.6617347784</v>
      </c>
      <c r="R17" s="23">
        <v>678</v>
      </c>
      <c r="S17" s="58">
        <v>3779360.7868571817</v>
      </c>
      <c r="T17" s="58">
        <v>293</v>
      </c>
      <c r="U17" s="58">
        <v>1299896.3662727936</v>
      </c>
      <c r="V17" s="58">
        <v>206</v>
      </c>
      <c r="W17" s="58">
        <v>1212392.0469820159</v>
      </c>
      <c r="X17" s="59">
        <v>1177</v>
      </c>
      <c r="Y17" s="25">
        <v>6291649.2001119908</v>
      </c>
    </row>
    <row r="18" spans="2:25" x14ac:dyDescent="0.3">
      <c r="B18" s="96"/>
      <c r="C18" s="26" t="s">
        <v>72</v>
      </c>
      <c r="D18" s="22">
        <v>971</v>
      </c>
      <c r="E18" s="22">
        <v>18290513.662867226</v>
      </c>
      <c r="F18" s="23">
        <v>64</v>
      </c>
      <c r="G18" s="24">
        <v>2236918.471527887</v>
      </c>
      <c r="H18" s="22">
        <v>167</v>
      </c>
      <c r="I18" s="22">
        <v>3019690.4427138106</v>
      </c>
      <c r="J18" s="23">
        <v>223</v>
      </c>
      <c r="K18" s="58">
        <v>3203839.5320881498</v>
      </c>
      <c r="L18" s="58">
        <v>34</v>
      </c>
      <c r="M18" s="58">
        <v>764430.85722086101</v>
      </c>
      <c r="N18" s="59">
        <v>257</v>
      </c>
      <c r="O18" s="25">
        <v>3968270.3893090109</v>
      </c>
      <c r="P18" s="22">
        <v>244</v>
      </c>
      <c r="Q18" s="22">
        <v>3794881.92315782</v>
      </c>
      <c r="R18" s="23">
        <v>110</v>
      </c>
      <c r="S18" s="58">
        <v>2445953.0610951469</v>
      </c>
      <c r="T18" s="58">
        <v>66</v>
      </c>
      <c r="U18" s="58">
        <v>1639302.3945798445</v>
      </c>
      <c r="V18" s="58">
        <v>63</v>
      </c>
      <c r="W18" s="58">
        <v>1185496.9804837077</v>
      </c>
      <c r="X18" s="59">
        <v>239</v>
      </c>
      <c r="Y18" s="25">
        <v>5270752.436158699</v>
      </c>
    </row>
    <row r="19" spans="2:25" x14ac:dyDescent="0.3">
      <c r="B19" s="96"/>
      <c r="C19" s="26" t="s">
        <v>73</v>
      </c>
      <c r="D19" s="22">
        <v>112</v>
      </c>
      <c r="E19" s="22">
        <v>5889948.3993185805</v>
      </c>
      <c r="F19" s="23">
        <v>19</v>
      </c>
      <c r="G19" s="24">
        <v>2529652.7172512547</v>
      </c>
      <c r="H19" s="22">
        <v>22</v>
      </c>
      <c r="I19" s="22">
        <v>438980.76786462986</v>
      </c>
      <c r="J19" s="23">
        <v>18</v>
      </c>
      <c r="K19" s="58">
        <v>1058837.5610972359</v>
      </c>
      <c r="L19" s="58">
        <v>8</v>
      </c>
      <c r="M19" s="58">
        <v>362914.86572885572</v>
      </c>
      <c r="N19" s="59">
        <v>26</v>
      </c>
      <c r="O19" s="25">
        <v>1421752.4268260915</v>
      </c>
      <c r="P19" s="22">
        <v>31</v>
      </c>
      <c r="Q19" s="22">
        <v>918015.69828098943</v>
      </c>
      <c r="R19" s="23">
        <v>5</v>
      </c>
      <c r="S19" s="58">
        <v>383054.77126058447</v>
      </c>
      <c r="T19" s="58">
        <v>5</v>
      </c>
      <c r="U19" s="58">
        <v>34823.161023689499</v>
      </c>
      <c r="V19" s="58">
        <v>4</v>
      </c>
      <c r="W19" s="58">
        <v>163668.85681134064</v>
      </c>
      <c r="X19" s="59">
        <v>14</v>
      </c>
      <c r="Y19" s="25">
        <v>581546.78909561457</v>
      </c>
    </row>
    <row r="20" spans="2:25" x14ac:dyDescent="0.3">
      <c r="B20" s="95" t="s">
        <v>61</v>
      </c>
      <c r="C20" s="36" t="s">
        <v>71</v>
      </c>
      <c r="D20" s="37">
        <v>5147</v>
      </c>
      <c r="E20" s="37">
        <v>5473256.7549619516</v>
      </c>
      <c r="F20" s="38">
        <v>1164</v>
      </c>
      <c r="G20" s="39">
        <v>1725119.5929729645</v>
      </c>
      <c r="H20" s="37">
        <v>146</v>
      </c>
      <c r="I20" s="37">
        <v>84320.829613058959</v>
      </c>
      <c r="J20" s="38">
        <v>233</v>
      </c>
      <c r="K20" s="37">
        <v>210890.72366707388</v>
      </c>
      <c r="L20" s="37">
        <v>0</v>
      </c>
      <c r="M20" s="37">
        <v>0</v>
      </c>
      <c r="N20" s="40">
        <v>233</v>
      </c>
      <c r="O20" s="41">
        <v>210890.72366707388</v>
      </c>
      <c r="P20" s="37">
        <v>1269</v>
      </c>
      <c r="Q20" s="37">
        <v>1630861.9283952233</v>
      </c>
      <c r="R20" s="38">
        <v>0</v>
      </c>
      <c r="S20" s="37">
        <v>0</v>
      </c>
      <c r="T20" s="37">
        <v>65</v>
      </c>
      <c r="U20" s="37">
        <v>95811.564214605402</v>
      </c>
      <c r="V20" s="37">
        <v>2270</v>
      </c>
      <c r="W20" s="37">
        <v>1726252.1160990258</v>
      </c>
      <c r="X20" s="40">
        <v>2335</v>
      </c>
      <c r="Y20" s="41">
        <v>1822063.6803136312</v>
      </c>
    </row>
    <row r="21" spans="2:25" x14ac:dyDescent="0.3">
      <c r="B21" s="97"/>
      <c r="C21" s="63" t="s">
        <v>19</v>
      </c>
      <c r="D21" s="58">
        <v>1306</v>
      </c>
      <c r="E21" s="58">
        <v>10372422.823587259</v>
      </c>
      <c r="F21" s="23">
        <v>321</v>
      </c>
      <c r="G21" s="24">
        <v>3093693.7711115414</v>
      </c>
      <c r="H21" s="58">
        <v>27</v>
      </c>
      <c r="I21" s="58">
        <v>126388.40346950118</v>
      </c>
      <c r="J21" s="23">
        <v>73</v>
      </c>
      <c r="K21" s="58">
        <v>346918.16396972892</v>
      </c>
      <c r="L21" s="58">
        <v>0</v>
      </c>
      <c r="M21" s="58">
        <v>0</v>
      </c>
      <c r="N21" s="59">
        <v>73</v>
      </c>
      <c r="O21" s="25">
        <v>346918.16396972892</v>
      </c>
      <c r="P21" s="58">
        <v>719</v>
      </c>
      <c r="Q21" s="58">
        <v>4721658.3098509144</v>
      </c>
      <c r="R21" s="23">
        <v>0</v>
      </c>
      <c r="S21" s="58">
        <v>0</v>
      </c>
      <c r="T21" s="58">
        <v>19</v>
      </c>
      <c r="U21" s="58">
        <v>235168.83097255515</v>
      </c>
      <c r="V21" s="58">
        <v>147</v>
      </c>
      <c r="W21" s="58">
        <v>1848595.3442130175</v>
      </c>
      <c r="X21" s="59">
        <v>166</v>
      </c>
      <c r="Y21" s="25">
        <v>2083764.1751855726</v>
      </c>
    </row>
    <row r="22" spans="2:25" x14ac:dyDescent="0.3">
      <c r="B22" s="97"/>
      <c r="C22" s="63" t="s">
        <v>72</v>
      </c>
      <c r="D22" s="58">
        <v>603</v>
      </c>
      <c r="E22" s="58">
        <v>10708884.394836145</v>
      </c>
      <c r="F22" s="23">
        <v>125</v>
      </c>
      <c r="G22" s="24">
        <v>2862812.0677575138</v>
      </c>
      <c r="H22" s="58">
        <v>8</v>
      </c>
      <c r="I22" s="58">
        <v>95604.335483547446</v>
      </c>
      <c r="J22" s="23">
        <v>25</v>
      </c>
      <c r="K22" s="58">
        <v>228843.53542838755</v>
      </c>
      <c r="L22" s="58">
        <v>0</v>
      </c>
      <c r="M22" s="58">
        <v>0</v>
      </c>
      <c r="N22" s="59">
        <v>25</v>
      </c>
      <c r="O22" s="25">
        <v>228843.53542838755</v>
      </c>
      <c r="P22" s="58">
        <v>400</v>
      </c>
      <c r="Q22" s="58">
        <v>6187200.925738913</v>
      </c>
      <c r="R22" s="23">
        <v>0</v>
      </c>
      <c r="S22" s="58">
        <v>0</v>
      </c>
      <c r="T22" s="58">
        <v>33</v>
      </c>
      <c r="U22" s="58">
        <v>925251.38839942997</v>
      </c>
      <c r="V22" s="58">
        <v>12</v>
      </c>
      <c r="W22" s="58">
        <v>409172.14202835161</v>
      </c>
      <c r="X22" s="59">
        <v>45</v>
      </c>
      <c r="Y22" s="25">
        <v>1334423.5304277816</v>
      </c>
    </row>
    <row r="23" spans="2:25" x14ac:dyDescent="0.3">
      <c r="B23" s="98"/>
      <c r="C23" s="42" t="s">
        <v>73</v>
      </c>
      <c r="D23" s="43">
        <v>80</v>
      </c>
      <c r="E23" s="43">
        <v>2983617.0930878809</v>
      </c>
      <c r="F23" s="44">
        <v>22</v>
      </c>
      <c r="G23" s="45">
        <v>938484.18958843197</v>
      </c>
      <c r="H23" s="43">
        <v>3</v>
      </c>
      <c r="I23" s="43">
        <v>52551.925024341392</v>
      </c>
      <c r="J23" s="44">
        <v>1</v>
      </c>
      <c r="K23" s="43">
        <v>17411.58051184475</v>
      </c>
      <c r="L23" s="43">
        <v>0</v>
      </c>
      <c r="M23" s="43">
        <v>0</v>
      </c>
      <c r="N23" s="46">
        <v>1</v>
      </c>
      <c r="O23" s="47">
        <v>17411.58051184475</v>
      </c>
      <c r="P23" s="43">
        <v>46</v>
      </c>
      <c r="Q23" s="43">
        <v>1553809.14957662</v>
      </c>
      <c r="R23" s="44">
        <v>0</v>
      </c>
      <c r="S23" s="43">
        <v>0</v>
      </c>
      <c r="T23" s="43">
        <v>7</v>
      </c>
      <c r="U23" s="43">
        <v>410913.3000795361</v>
      </c>
      <c r="V23" s="43">
        <v>1</v>
      </c>
      <c r="W23" s="43">
        <v>10446.94830710685</v>
      </c>
      <c r="X23" s="46">
        <v>8</v>
      </c>
      <c r="Y23" s="47">
        <v>421360.24838664295</v>
      </c>
    </row>
    <row r="24" spans="2:25" x14ac:dyDescent="0.3">
      <c r="B24" s="96" t="s">
        <v>62</v>
      </c>
      <c r="C24" s="26" t="s">
        <v>71</v>
      </c>
      <c r="D24" s="22">
        <v>18776</v>
      </c>
      <c r="E24" s="22">
        <v>15067961.288554462</v>
      </c>
      <c r="F24" s="23">
        <v>0</v>
      </c>
      <c r="G24" s="24">
        <v>0</v>
      </c>
      <c r="H24" s="22">
        <v>2643</v>
      </c>
      <c r="I24" s="22">
        <v>358479.93907339749</v>
      </c>
      <c r="J24" s="23">
        <v>7699</v>
      </c>
      <c r="K24" s="58">
        <v>4974875.6860510949</v>
      </c>
      <c r="L24" s="58">
        <v>0</v>
      </c>
      <c r="M24" s="58">
        <v>0</v>
      </c>
      <c r="N24" s="59">
        <v>7699</v>
      </c>
      <c r="O24" s="25">
        <v>4974875.6860510949</v>
      </c>
      <c r="P24" s="22">
        <v>8316</v>
      </c>
      <c r="Q24" s="22">
        <v>9693388.9664903674</v>
      </c>
      <c r="R24" s="23">
        <v>0</v>
      </c>
      <c r="S24" s="58">
        <v>0</v>
      </c>
      <c r="T24" s="58">
        <v>118</v>
      </c>
      <c r="U24" s="58">
        <v>41216.696939601316</v>
      </c>
      <c r="V24" s="58">
        <v>0</v>
      </c>
      <c r="W24" s="58">
        <v>0</v>
      </c>
      <c r="X24" s="59">
        <v>118</v>
      </c>
      <c r="Y24" s="25">
        <v>41216.696939601316</v>
      </c>
    </row>
    <row r="25" spans="2:25" x14ac:dyDescent="0.3">
      <c r="B25" s="96"/>
      <c r="C25" s="26" t="s">
        <v>19</v>
      </c>
      <c r="D25" s="22">
        <v>3831</v>
      </c>
      <c r="E25" s="22">
        <v>19539546.817197908</v>
      </c>
      <c r="F25" s="23">
        <v>0</v>
      </c>
      <c r="G25" s="24">
        <v>0</v>
      </c>
      <c r="H25" s="22">
        <v>302</v>
      </c>
      <c r="I25" s="22">
        <v>900126.80147176608</v>
      </c>
      <c r="J25" s="23">
        <v>1365</v>
      </c>
      <c r="K25" s="58">
        <v>6271071.9397057863</v>
      </c>
      <c r="L25" s="58">
        <v>0</v>
      </c>
      <c r="M25" s="58">
        <v>0</v>
      </c>
      <c r="N25" s="59">
        <v>1365</v>
      </c>
      <c r="O25" s="25">
        <v>6271071.9397057863</v>
      </c>
      <c r="P25" s="22">
        <v>2109</v>
      </c>
      <c r="Q25" s="22">
        <v>12126852.360905848</v>
      </c>
      <c r="R25" s="23">
        <v>0</v>
      </c>
      <c r="S25" s="58">
        <v>0</v>
      </c>
      <c r="T25" s="58">
        <v>53</v>
      </c>
      <c r="U25" s="58">
        <v>201588.37258135734</v>
      </c>
      <c r="V25" s="58">
        <v>2</v>
      </c>
      <c r="W25" s="58">
        <v>39907.342533148163</v>
      </c>
      <c r="X25" s="59">
        <v>55</v>
      </c>
      <c r="Y25" s="25">
        <v>241495.7151145055</v>
      </c>
    </row>
    <row r="26" spans="2:25" x14ac:dyDescent="0.3">
      <c r="B26" s="96"/>
      <c r="C26" s="26" t="s">
        <v>72</v>
      </c>
      <c r="D26" s="22">
        <v>1474</v>
      </c>
      <c r="E26" s="22">
        <v>27898399.87286064</v>
      </c>
      <c r="F26" s="23">
        <v>0</v>
      </c>
      <c r="G26" s="24">
        <v>0</v>
      </c>
      <c r="H26" s="22">
        <v>158</v>
      </c>
      <c r="I26" s="22">
        <v>3568197.784585319</v>
      </c>
      <c r="J26" s="23">
        <v>383</v>
      </c>
      <c r="K26" s="58">
        <v>6084648.6597610014</v>
      </c>
      <c r="L26" s="58">
        <v>0</v>
      </c>
      <c r="M26" s="58">
        <v>0</v>
      </c>
      <c r="N26" s="59">
        <v>383</v>
      </c>
      <c r="O26" s="25">
        <v>6084648.6597610014</v>
      </c>
      <c r="P26" s="22">
        <v>902</v>
      </c>
      <c r="Q26" s="22">
        <v>17162386.598480597</v>
      </c>
      <c r="R26" s="23">
        <v>0</v>
      </c>
      <c r="S26" s="58">
        <v>0</v>
      </c>
      <c r="T26" s="58">
        <v>26</v>
      </c>
      <c r="U26" s="58">
        <v>924721.4473759355</v>
      </c>
      <c r="V26" s="58">
        <v>5</v>
      </c>
      <c r="W26" s="58">
        <v>158445.38265778721</v>
      </c>
      <c r="X26" s="59">
        <v>31</v>
      </c>
      <c r="Y26" s="25">
        <v>1083166.8300337228</v>
      </c>
    </row>
    <row r="27" spans="2:25" x14ac:dyDescent="0.3">
      <c r="B27" s="96"/>
      <c r="C27" s="26" t="s">
        <v>73</v>
      </c>
      <c r="D27" s="22">
        <v>178</v>
      </c>
      <c r="E27" s="22">
        <v>10320937.89748897</v>
      </c>
      <c r="F27" s="23">
        <v>0</v>
      </c>
      <c r="G27" s="24">
        <v>0</v>
      </c>
      <c r="H27" s="22">
        <v>20</v>
      </c>
      <c r="I27" s="22">
        <v>1450280.1871535967</v>
      </c>
      <c r="J27" s="23">
        <v>32</v>
      </c>
      <c r="K27" s="58">
        <v>2114539.8806679919</v>
      </c>
      <c r="L27" s="58">
        <v>0</v>
      </c>
      <c r="M27" s="58">
        <v>0</v>
      </c>
      <c r="N27" s="59">
        <v>32</v>
      </c>
      <c r="O27" s="25">
        <v>2114539.8806679919</v>
      </c>
      <c r="P27" s="22">
        <v>121</v>
      </c>
      <c r="Q27" s="22">
        <v>6242336.9119238677</v>
      </c>
      <c r="R27" s="23">
        <v>0</v>
      </c>
      <c r="S27" s="58">
        <v>0</v>
      </c>
      <c r="T27" s="58">
        <v>2</v>
      </c>
      <c r="U27" s="58">
        <v>104469.48307106851</v>
      </c>
      <c r="V27" s="58">
        <v>3</v>
      </c>
      <c r="W27" s="58">
        <v>409311.4346724464</v>
      </c>
      <c r="X27" s="59">
        <v>5</v>
      </c>
      <c r="Y27" s="25">
        <v>513780.91774351487</v>
      </c>
    </row>
    <row r="28" spans="2:25" x14ac:dyDescent="0.3">
      <c r="B28" s="95" t="s">
        <v>63</v>
      </c>
      <c r="C28" s="36" t="s">
        <v>71</v>
      </c>
      <c r="D28" s="37">
        <v>91</v>
      </c>
      <c r="E28" s="37">
        <v>974166.71657986415</v>
      </c>
      <c r="F28" s="38">
        <v>23</v>
      </c>
      <c r="G28" s="39">
        <v>18095.855625960248</v>
      </c>
      <c r="H28" s="37">
        <v>23</v>
      </c>
      <c r="I28" s="37">
        <v>902877.50744170952</v>
      </c>
      <c r="J28" s="38">
        <v>18</v>
      </c>
      <c r="K28" s="37">
        <v>23004.006056444166</v>
      </c>
      <c r="L28" s="37">
        <v>0</v>
      </c>
      <c r="M28" s="37">
        <v>0</v>
      </c>
      <c r="N28" s="40">
        <v>18</v>
      </c>
      <c r="O28" s="41">
        <v>23004.006056444166</v>
      </c>
      <c r="P28" s="37">
        <v>22</v>
      </c>
      <c r="Q28" s="37">
        <v>24933.383292961684</v>
      </c>
      <c r="R28" s="38">
        <v>1</v>
      </c>
      <c r="S28" s="37">
        <v>568.76668899992058</v>
      </c>
      <c r="T28" s="37">
        <v>0</v>
      </c>
      <c r="U28" s="37">
        <v>0</v>
      </c>
      <c r="V28" s="37">
        <v>4</v>
      </c>
      <c r="W28" s="37">
        <v>4687.1974737886067</v>
      </c>
      <c r="X28" s="40">
        <v>5</v>
      </c>
      <c r="Y28" s="41">
        <v>5255.9641627885276</v>
      </c>
    </row>
    <row r="29" spans="2:25" x14ac:dyDescent="0.3">
      <c r="B29" s="97"/>
      <c r="C29" s="63" t="s">
        <v>19</v>
      </c>
      <c r="D29" s="58">
        <v>88</v>
      </c>
      <c r="E29" s="58">
        <v>366734.86202367139</v>
      </c>
      <c r="F29" s="23">
        <v>18</v>
      </c>
      <c r="G29" s="24">
        <v>86263.342494146229</v>
      </c>
      <c r="H29" s="58">
        <v>24</v>
      </c>
      <c r="I29" s="58">
        <v>113543.80684010457</v>
      </c>
      <c r="J29" s="23">
        <v>21</v>
      </c>
      <c r="K29" s="58">
        <v>75673.619226842246</v>
      </c>
      <c r="L29" s="58">
        <v>0</v>
      </c>
      <c r="M29" s="58">
        <v>0</v>
      </c>
      <c r="N29" s="59">
        <v>21</v>
      </c>
      <c r="O29" s="25">
        <v>75673.619226842246</v>
      </c>
      <c r="P29" s="58">
        <v>24</v>
      </c>
      <c r="Q29" s="58">
        <v>84568.046546029946</v>
      </c>
      <c r="R29" s="23">
        <v>0</v>
      </c>
      <c r="S29" s="58">
        <v>0</v>
      </c>
      <c r="T29" s="58">
        <v>0</v>
      </c>
      <c r="U29" s="58">
        <v>0</v>
      </c>
      <c r="V29" s="58">
        <v>1</v>
      </c>
      <c r="W29" s="58">
        <v>6686.0469165483837</v>
      </c>
      <c r="X29" s="59">
        <v>1</v>
      </c>
      <c r="Y29" s="25">
        <v>6686.0469165483837</v>
      </c>
    </row>
    <row r="30" spans="2:25" x14ac:dyDescent="0.3">
      <c r="B30" s="97"/>
      <c r="C30" s="63" t="s">
        <v>72</v>
      </c>
      <c r="D30" s="58">
        <v>79</v>
      </c>
      <c r="E30" s="58">
        <v>1183148.2993064618</v>
      </c>
      <c r="F30" s="23">
        <v>12</v>
      </c>
      <c r="G30" s="24">
        <v>195009.7017326612</v>
      </c>
      <c r="H30" s="58">
        <v>12</v>
      </c>
      <c r="I30" s="58">
        <v>172066.60138484745</v>
      </c>
      <c r="J30" s="23">
        <v>38</v>
      </c>
      <c r="K30" s="58">
        <v>612008.27259013278</v>
      </c>
      <c r="L30" s="58">
        <v>0</v>
      </c>
      <c r="M30" s="58">
        <v>0</v>
      </c>
      <c r="N30" s="59">
        <v>38</v>
      </c>
      <c r="O30" s="25">
        <v>612008.27259013278</v>
      </c>
      <c r="P30" s="58">
        <v>17</v>
      </c>
      <c r="Q30" s="58">
        <v>204063.72359882045</v>
      </c>
      <c r="R30" s="23">
        <v>0</v>
      </c>
      <c r="S30" s="58">
        <v>0</v>
      </c>
      <c r="T30" s="58">
        <v>0</v>
      </c>
      <c r="U30" s="58">
        <v>0</v>
      </c>
      <c r="V30" s="58">
        <v>0</v>
      </c>
      <c r="W30" s="58">
        <v>0</v>
      </c>
      <c r="X30" s="59">
        <v>0</v>
      </c>
      <c r="Y30" s="25">
        <v>0</v>
      </c>
    </row>
    <row r="31" spans="2:25" x14ac:dyDescent="0.3">
      <c r="B31" s="98"/>
      <c r="C31" s="42" t="s">
        <v>73</v>
      </c>
      <c r="D31" s="43">
        <v>17</v>
      </c>
      <c r="E31" s="43">
        <v>416270.00764716615</v>
      </c>
      <c r="F31" s="44">
        <v>5</v>
      </c>
      <c r="G31" s="45">
        <v>98131.667764757003</v>
      </c>
      <c r="H31" s="43">
        <v>3</v>
      </c>
      <c r="I31" s="43">
        <v>66164.005945010053</v>
      </c>
      <c r="J31" s="44">
        <v>7</v>
      </c>
      <c r="K31" s="43">
        <v>184562.75342555434</v>
      </c>
      <c r="L31" s="43">
        <v>0</v>
      </c>
      <c r="M31" s="43">
        <v>0</v>
      </c>
      <c r="N31" s="46">
        <v>7</v>
      </c>
      <c r="O31" s="47">
        <v>184562.75342555434</v>
      </c>
      <c r="P31" s="43">
        <v>2</v>
      </c>
      <c r="Q31" s="43">
        <v>67411.580511844746</v>
      </c>
      <c r="R31" s="44">
        <v>0</v>
      </c>
      <c r="S31" s="43">
        <v>0</v>
      </c>
      <c r="T31" s="43">
        <v>0</v>
      </c>
      <c r="U31" s="43">
        <v>0</v>
      </c>
      <c r="V31" s="43">
        <v>0</v>
      </c>
      <c r="W31" s="43">
        <v>0</v>
      </c>
      <c r="X31" s="46">
        <v>0</v>
      </c>
      <c r="Y31" s="47">
        <v>0</v>
      </c>
    </row>
    <row r="32" spans="2:25" x14ac:dyDescent="0.3">
      <c r="B32" s="96" t="s">
        <v>64</v>
      </c>
      <c r="C32" s="26" t="s">
        <v>71</v>
      </c>
      <c r="D32" s="22">
        <v>20653</v>
      </c>
      <c r="E32" s="22">
        <v>13904339.912322246</v>
      </c>
      <c r="F32" s="23">
        <v>0</v>
      </c>
      <c r="G32" s="24">
        <v>0</v>
      </c>
      <c r="H32" s="22">
        <v>44</v>
      </c>
      <c r="I32" s="22">
        <v>157213.68167173458</v>
      </c>
      <c r="J32" s="23">
        <v>1514</v>
      </c>
      <c r="K32" s="58">
        <v>997483.8857563521</v>
      </c>
      <c r="L32" s="58">
        <v>0</v>
      </c>
      <c r="M32" s="58">
        <v>0</v>
      </c>
      <c r="N32" s="59">
        <v>1514</v>
      </c>
      <c r="O32" s="25">
        <v>997483.8857563521</v>
      </c>
      <c r="P32" s="22">
        <v>14867</v>
      </c>
      <c r="Q32" s="22">
        <v>11022325.768338226</v>
      </c>
      <c r="R32" s="23">
        <v>0</v>
      </c>
      <c r="S32" s="58">
        <v>0</v>
      </c>
      <c r="T32" s="58">
        <v>1427</v>
      </c>
      <c r="U32" s="58">
        <v>0</v>
      </c>
      <c r="V32" s="58">
        <v>2801</v>
      </c>
      <c r="W32" s="58">
        <v>1727316.5765559336</v>
      </c>
      <c r="X32" s="59">
        <v>4228</v>
      </c>
      <c r="Y32" s="25">
        <v>1727316.5765559336</v>
      </c>
    </row>
    <row r="33" spans="2:25" x14ac:dyDescent="0.3">
      <c r="B33" s="96"/>
      <c r="C33" s="26" t="s">
        <v>19</v>
      </c>
      <c r="D33" s="22">
        <v>3457</v>
      </c>
      <c r="E33" s="22">
        <v>14579047.736181123</v>
      </c>
      <c r="F33" s="23">
        <v>0</v>
      </c>
      <c r="G33" s="24">
        <v>0</v>
      </c>
      <c r="H33" s="22">
        <v>1</v>
      </c>
      <c r="I33" s="22">
        <v>5144.6693401568155</v>
      </c>
      <c r="J33" s="23">
        <v>155</v>
      </c>
      <c r="K33" s="58">
        <v>790334.11698214128</v>
      </c>
      <c r="L33" s="58">
        <v>0</v>
      </c>
      <c r="M33" s="58">
        <v>0</v>
      </c>
      <c r="N33" s="59">
        <v>155</v>
      </c>
      <c r="O33" s="25">
        <v>790334.11698214128</v>
      </c>
      <c r="P33" s="22">
        <v>2622</v>
      </c>
      <c r="Q33" s="22">
        <v>12330279.192917526</v>
      </c>
      <c r="R33" s="23">
        <v>0</v>
      </c>
      <c r="S33" s="58">
        <v>0</v>
      </c>
      <c r="T33" s="58">
        <v>348</v>
      </c>
      <c r="U33" s="58">
        <v>0</v>
      </c>
      <c r="V33" s="58">
        <v>331</v>
      </c>
      <c r="W33" s="58">
        <v>1453289.7569413006</v>
      </c>
      <c r="X33" s="59">
        <v>679</v>
      </c>
      <c r="Y33" s="25">
        <v>1453289.7569413006</v>
      </c>
    </row>
    <row r="34" spans="2:25" x14ac:dyDescent="0.3">
      <c r="B34" s="96"/>
      <c r="C34" s="26" t="s">
        <v>72</v>
      </c>
      <c r="D34" s="22">
        <v>1439</v>
      </c>
      <c r="E34" s="22">
        <v>17678899.421343535</v>
      </c>
      <c r="F34" s="23">
        <v>0</v>
      </c>
      <c r="G34" s="24">
        <v>0</v>
      </c>
      <c r="H34" s="22">
        <v>0</v>
      </c>
      <c r="I34" s="22">
        <v>0</v>
      </c>
      <c r="J34" s="23">
        <v>54</v>
      </c>
      <c r="K34" s="58">
        <v>837576.83730479877</v>
      </c>
      <c r="L34" s="58">
        <v>0</v>
      </c>
      <c r="M34" s="58">
        <v>0</v>
      </c>
      <c r="N34" s="59">
        <v>54</v>
      </c>
      <c r="O34" s="25">
        <v>837576.83730479877</v>
      </c>
      <c r="P34" s="22">
        <v>930</v>
      </c>
      <c r="Q34" s="22">
        <v>14434591.111457795</v>
      </c>
      <c r="R34" s="23">
        <v>0</v>
      </c>
      <c r="S34" s="58">
        <v>0</v>
      </c>
      <c r="T34" s="58">
        <v>368</v>
      </c>
      <c r="U34" s="58">
        <v>0</v>
      </c>
      <c r="V34" s="58">
        <v>87</v>
      </c>
      <c r="W34" s="58">
        <v>2406731.4725809395</v>
      </c>
      <c r="X34" s="59">
        <v>455</v>
      </c>
      <c r="Y34" s="25">
        <v>2406731.4725809395</v>
      </c>
    </row>
    <row r="35" spans="2:25" x14ac:dyDescent="0.3">
      <c r="B35" s="96"/>
      <c r="C35" s="26" t="s">
        <v>73</v>
      </c>
      <c r="D35" s="22">
        <v>243</v>
      </c>
      <c r="E35" s="22">
        <v>2527446.2051808508</v>
      </c>
      <c r="F35" s="23">
        <v>0</v>
      </c>
      <c r="G35" s="24">
        <v>0</v>
      </c>
      <c r="H35" s="22">
        <v>0</v>
      </c>
      <c r="I35" s="22">
        <v>0</v>
      </c>
      <c r="J35" s="23">
        <v>5</v>
      </c>
      <c r="K35" s="58">
        <v>167151.1729137096</v>
      </c>
      <c r="L35" s="58">
        <v>0</v>
      </c>
      <c r="M35" s="58">
        <v>0</v>
      </c>
      <c r="N35" s="59">
        <v>5</v>
      </c>
      <c r="O35" s="25">
        <v>167151.1729137096</v>
      </c>
      <c r="P35" s="22">
        <v>45</v>
      </c>
      <c r="Q35" s="22">
        <v>1716066.5533288852</v>
      </c>
      <c r="R35" s="23">
        <v>0</v>
      </c>
      <c r="S35" s="58">
        <v>0</v>
      </c>
      <c r="T35" s="58">
        <v>184</v>
      </c>
      <c r="U35" s="58">
        <v>0</v>
      </c>
      <c r="V35" s="58">
        <v>9</v>
      </c>
      <c r="W35" s="58">
        <v>644228.47893825569</v>
      </c>
      <c r="X35" s="59">
        <v>193</v>
      </c>
      <c r="Y35" s="25">
        <v>644228.47893825569</v>
      </c>
    </row>
    <row r="36" spans="2:25" x14ac:dyDescent="0.3">
      <c r="B36" s="95" t="s">
        <v>65</v>
      </c>
      <c r="C36" s="36" t="s">
        <v>71</v>
      </c>
      <c r="D36" s="37">
        <v>6553</v>
      </c>
      <c r="E36" s="37">
        <v>6119459.0653393939</v>
      </c>
      <c r="F36" s="38">
        <v>0</v>
      </c>
      <c r="G36" s="39">
        <v>0</v>
      </c>
      <c r="H36" s="37">
        <v>116</v>
      </c>
      <c r="I36" s="37">
        <v>125597.12008976018</v>
      </c>
      <c r="J36" s="38">
        <v>3099</v>
      </c>
      <c r="K36" s="37">
        <v>2402332.9278756618</v>
      </c>
      <c r="L36" s="37">
        <v>0</v>
      </c>
      <c r="M36" s="37">
        <v>0</v>
      </c>
      <c r="N36" s="40">
        <v>3099</v>
      </c>
      <c r="O36" s="41">
        <v>2402332.9278756618</v>
      </c>
      <c r="P36" s="37">
        <v>2236</v>
      </c>
      <c r="Q36" s="37">
        <v>2282239.7024430535</v>
      </c>
      <c r="R36" s="38">
        <v>0</v>
      </c>
      <c r="S36" s="37">
        <v>0</v>
      </c>
      <c r="T36" s="37">
        <v>309</v>
      </c>
      <c r="U36" s="37">
        <v>343302.83815726975</v>
      </c>
      <c r="V36" s="37">
        <v>793</v>
      </c>
      <c r="W36" s="37">
        <v>965986.47677364806</v>
      </c>
      <c r="X36" s="40">
        <v>1102</v>
      </c>
      <c r="Y36" s="41">
        <v>1309289.3149309177</v>
      </c>
    </row>
    <row r="37" spans="2:25" x14ac:dyDescent="0.3">
      <c r="B37" s="97"/>
      <c r="C37" s="63" t="s">
        <v>19</v>
      </c>
      <c r="D37" s="58">
        <v>2069</v>
      </c>
      <c r="E37" s="58">
        <v>7906898.9506388651</v>
      </c>
      <c r="F37" s="23">
        <v>0</v>
      </c>
      <c r="G37" s="24">
        <v>0</v>
      </c>
      <c r="H37" s="58">
        <v>112</v>
      </c>
      <c r="I37" s="58">
        <v>471158.55284693267</v>
      </c>
      <c r="J37" s="23">
        <v>672</v>
      </c>
      <c r="K37" s="58">
        <v>2356488.470713025</v>
      </c>
      <c r="L37" s="58">
        <v>0</v>
      </c>
      <c r="M37" s="58">
        <v>0</v>
      </c>
      <c r="N37" s="59">
        <v>672</v>
      </c>
      <c r="O37" s="25">
        <v>2356488.470713025</v>
      </c>
      <c r="P37" s="58">
        <v>1102</v>
      </c>
      <c r="Q37" s="58">
        <v>4107697.5181533135</v>
      </c>
      <c r="R37" s="23">
        <v>0</v>
      </c>
      <c r="S37" s="58">
        <v>0</v>
      </c>
      <c r="T37" s="58">
        <v>55</v>
      </c>
      <c r="U37" s="58">
        <v>288381.00706492289</v>
      </c>
      <c r="V37" s="58">
        <v>128</v>
      </c>
      <c r="W37" s="58">
        <v>683173.40186067112</v>
      </c>
      <c r="X37" s="59">
        <v>183</v>
      </c>
      <c r="Y37" s="25">
        <v>971554.40892559406</v>
      </c>
    </row>
    <row r="38" spans="2:25" x14ac:dyDescent="0.3">
      <c r="B38" s="97"/>
      <c r="C38" s="63" t="s">
        <v>72</v>
      </c>
      <c r="D38" s="58">
        <v>906</v>
      </c>
      <c r="E38" s="58">
        <v>11012688.618990043</v>
      </c>
      <c r="F38" s="23">
        <v>0</v>
      </c>
      <c r="G38" s="24">
        <v>0</v>
      </c>
      <c r="H38" s="58">
        <v>66</v>
      </c>
      <c r="I38" s="58">
        <v>862698.54425257654</v>
      </c>
      <c r="J38" s="23">
        <v>242</v>
      </c>
      <c r="K38" s="58">
        <v>2850077.8022197671</v>
      </c>
      <c r="L38" s="58">
        <v>0</v>
      </c>
      <c r="M38" s="58">
        <v>0</v>
      </c>
      <c r="N38" s="59">
        <v>242</v>
      </c>
      <c r="O38" s="25">
        <v>2850077.8022197671</v>
      </c>
      <c r="P38" s="58">
        <v>533</v>
      </c>
      <c r="Q38" s="58">
        <v>6277025.4641579129</v>
      </c>
      <c r="R38" s="23">
        <v>0</v>
      </c>
      <c r="S38" s="58">
        <v>0</v>
      </c>
      <c r="T38" s="58">
        <v>7</v>
      </c>
      <c r="U38" s="58">
        <v>48125.608534738887</v>
      </c>
      <c r="V38" s="58">
        <v>58</v>
      </c>
      <c r="W38" s="58">
        <v>974761.19982504845</v>
      </c>
      <c r="X38" s="59">
        <v>65</v>
      </c>
      <c r="Y38" s="25">
        <v>1022886.8083597873</v>
      </c>
    </row>
    <row r="39" spans="2:25" x14ac:dyDescent="0.3">
      <c r="B39" s="98"/>
      <c r="C39" s="42" t="s">
        <v>73</v>
      </c>
      <c r="D39" s="43">
        <v>60</v>
      </c>
      <c r="E39" s="43">
        <v>2813013.0092364955</v>
      </c>
      <c r="F39" s="44">
        <v>0</v>
      </c>
      <c r="G39" s="45">
        <v>0</v>
      </c>
      <c r="H39" s="43">
        <v>0</v>
      </c>
      <c r="I39" s="43">
        <v>0</v>
      </c>
      <c r="J39" s="44">
        <v>14</v>
      </c>
      <c r="K39" s="43">
        <v>576239.80621607357</v>
      </c>
      <c r="L39" s="43">
        <v>0</v>
      </c>
      <c r="M39" s="43">
        <v>0</v>
      </c>
      <c r="N39" s="46">
        <v>14</v>
      </c>
      <c r="O39" s="47">
        <v>576239.80621607357</v>
      </c>
      <c r="P39" s="43">
        <v>33</v>
      </c>
      <c r="Q39" s="43">
        <v>1348518.9709616625</v>
      </c>
      <c r="R39" s="44">
        <v>0</v>
      </c>
      <c r="S39" s="43">
        <v>0</v>
      </c>
      <c r="T39" s="43">
        <v>0</v>
      </c>
      <c r="U39" s="43">
        <v>0</v>
      </c>
      <c r="V39" s="43">
        <v>13</v>
      </c>
      <c r="W39" s="43">
        <v>888254.2320587592</v>
      </c>
      <c r="X39" s="46">
        <v>13</v>
      </c>
      <c r="Y39" s="47">
        <v>888254.2320587592</v>
      </c>
    </row>
    <row r="40" spans="2:25" x14ac:dyDescent="0.3">
      <c r="B40" s="96" t="s">
        <v>66</v>
      </c>
      <c r="C40" s="26" t="s">
        <v>71</v>
      </c>
      <c r="D40" s="22">
        <v>366</v>
      </c>
      <c r="E40" s="22">
        <v>1077026.3699083314</v>
      </c>
      <c r="F40" s="23">
        <v>14</v>
      </c>
      <c r="G40" s="24">
        <v>32107.49909808013</v>
      </c>
      <c r="H40" s="22">
        <v>153</v>
      </c>
      <c r="I40" s="22">
        <v>735808.97197849874</v>
      </c>
      <c r="J40" s="23">
        <v>24</v>
      </c>
      <c r="K40" s="58">
        <v>26786.985052506363</v>
      </c>
      <c r="L40" s="58">
        <v>21</v>
      </c>
      <c r="M40" s="58">
        <v>21489.234872470621</v>
      </c>
      <c r="N40" s="59">
        <v>45</v>
      </c>
      <c r="O40" s="25">
        <v>48276.219924976984</v>
      </c>
      <c r="P40" s="22">
        <v>20</v>
      </c>
      <c r="Q40" s="22">
        <v>22799.101597268749</v>
      </c>
      <c r="R40" s="23">
        <v>5</v>
      </c>
      <c r="S40" s="58">
        <v>8486.9796200932415</v>
      </c>
      <c r="T40" s="58">
        <v>12</v>
      </c>
      <c r="U40" s="58">
        <v>16914.406898886078</v>
      </c>
      <c r="V40" s="58">
        <v>117</v>
      </c>
      <c r="W40" s="58">
        <v>212633.19079052753</v>
      </c>
      <c r="X40" s="59">
        <v>134</v>
      </c>
      <c r="Y40" s="25">
        <v>238034.57730950686</v>
      </c>
    </row>
    <row r="41" spans="2:25" x14ac:dyDescent="0.3">
      <c r="B41" s="96"/>
      <c r="C41" s="26" t="s">
        <v>19</v>
      </c>
      <c r="D41" s="22">
        <v>342</v>
      </c>
      <c r="E41" s="22">
        <v>1570092.0109748675</v>
      </c>
      <c r="F41" s="23">
        <v>14</v>
      </c>
      <c r="G41" s="24">
        <v>119890.13905584659</v>
      </c>
      <c r="H41" s="22">
        <v>83</v>
      </c>
      <c r="I41" s="22">
        <v>547159.49425626779</v>
      </c>
      <c r="J41" s="23">
        <v>77</v>
      </c>
      <c r="K41" s="58">
        <v>224351.61715277476</v>
      </c>
      <c r="L41" s="58">
        <v>26</v>
      </c>
      <c r="M41" s="58">
        <v>63241.805378924742</v>
      </c>
      <c r="N41" s="59">
        <v>103</v>
      </c>
      <c r="O41" s="25">
        <v>287593.42253169953</v>
      </c>
      <c r="P41" s="22">
        <v>56</v>
      </c>
      <c r="Q41" s="22">
        <v>172629.5186881976</v>
      </c>
      <c r="R41" s="23">
        <v>6</v>
      </c>
      <c r="S41" s="58">
        <v>23909.959215113809</v>
      </c>
      <c r="T41" s="58">
        <v>1</v>
      </c>
      <c r="U41" s="58">
        <v>2785.85288189516</v>
      </c>
      <c r="V41" s="58">
        <v>79</v>
      </c>
      <c r="W41" s="58">
        <v>416123.62434584694</v>
      </c>
      <c r="X41" s="59">
        <v>86</v>
      </c>
      <c r="Y41" s="25">
        <v>442819.43644285592</v>
      </c>
    </row>
    <row r="42" spans="2:25" x14ac:dyDescent="0.3">
      <c r="B42" s="96"/>
      <c r="C42" s="26" t="s">
        <v>72</v>
      </c>
      <c r="D42" s="22">
        <v>282</v>
      </c>
      <c r="E42" s="22">
        <v>4586292.9710842399</v>
      </c>
      <c r="F42" s="23">
        <v>52</v>
      </c>
      <c r="G42" s="24">
        <v>1088756.408227738</v>
      </c>
      <c r="H42" s="22">
        <v>56</v>
      </c>
      <c r="I42" s="22">
        <v>1933827.1216010854</v>
      </c>
      <c r="J42" s="23">
        <v>65</v>
      </c>
      <c r="K42" s="58">
        <v>518135.00002785854</v>
      </c>
      <c r="L42" s="58">
        <v>8</v>
      </c>
      <c r="M42" s="58">
        <v>34930.000013929261</v>
      </c>
      <c r="N42" s="59">
        <v>73</v>
      </c>
      <c r="O42" s="25">
        <v>553065.00004178775</v>
      </c>
      <c r="P42" s="22">
        <v>61</v>
      </c>
      <c r="Q42" s="22">
        <v>503560.86228414864</v>
      </c>
      <c r="R42" s="23">
        <v>1</v>
      </c>
      <c r="S42" s="58">
        <v>3482.3161023689499</v>
      </c>
      <c r="T42" s="58">
        <v>1</v>
      </c>
      <c r="U42" s="58">
        <v>3482.3161023689499</v>
      </c>
      <c r="V42" s="58">
        <v>38</v>
      </c>
      <c r="W42" s="58">
        <v>500118.94672474242</v>
      </c>
      <c r="X42" s="59">
        <v>40</v>
      </c>
      <c r="Y42" s="25">
        <v>507083.57892948034</v>
      </c>
    </row>
    <row r="43" spans="2:25" x14ac:dyDescent="0.3">
      <c r="B43" s="96"/>
      <c r="C43" s="26" t="s">
        <v>73</v>
      </c>
      <c r="D43" s="22">
        <v>28</v>
      </c>
      <c r="E43" s="22">
        <v>1037975.1819161932</v>
      </c>
      <c r="F43" s="23">
        <v>7</v>
      </c>
      <c r="G43" s="24">
        <v>307558.15816122567</v>
      </c>
      <c r="H43" s="22">
        <v>6</v>
      </c>
      <c r="I43" s="22">
        <v>382341.23626400414</v>
      </c>
      <c r="J43" s="23">
        <v>3</v>
      </c>
      <c r="K43" s="58">
        <v>26409.999993035366</v>
      </c>
      <c r="L43" s="58">
        <v>0</v>
      </c>
      <c r="M43" s="58">
        <v>0</v>
      </c>
      <c r="N43" s="59">
        <v>3</v>
      </c>
      <c r="O43" s="25">
        <v>26409.999993035366</v>
      </c>
      <c r="P43" s="22">
        <v>9</v>
      </c>
      <c r="Q43" s="22">
        <v>149231.67222212162</v>
      </c>
      <c r="R43" s="23">
        <v>1</v>
      </c>
      <c r="S43" s="58">
        <v>61000</v>
      </c>
      <c r="T43" s="58">
        <v>0</v>
      </c>
      <c r="U43" s="58">
        <v>0</v>
      </c>
      <c r="V43" s="58">
        <v>2</v>
      </c>
      <c r="W43" s="58">
        <v>111434.1152758064</v>
      </c>
      <c r="X43" s="59">
        <v>3</v>
      </c>
      <c r="Y43" s="25">
        <v>172434.1152758064</v>
      </c>
    </row>
    <row r="44" spans="2:25" x14ac:dyDescent="0.3">
      <c r="B44" s="95" t="s">
        <v>67</v>
      </c>
      <c r="C44" s="36" t="s">
        <v>71</v>
      </c>
      <c r="D44" s="37">
        <v>2</v>
      </c>
      <c r="E44" s="37">
        <v>12188.106358291325</v>
      </c>
      <c r="F44" s="38">
        <v>0</v>
      </c>
      <c r="G44" s="39">
        <v>0</v>
      </c>
      <c r="H44" s="37">
        <v>0</v>
      </c>
      <c r="I44" s="37">
        <v>0</v>
      </c>
      <c r="J44" s="38">
        <v>0</v>
      </c>
      <c r="K44" s="37">
        <v>0</v>
      </c>
      <c r="L44" s="37">
        <v>0</v>
      </c>
      <c r="M44" s="37">
        <v>0</v>
      </c>
      <c r="N44" s="40">
        <v>0</v>
      </c>
      <c r="O44" s="41">
        <v>0</v>
      </c>
      <c r="P44" s="37">
        <v>1</v>
      </c>
      <c r="Q44" s="37">
        <v>1741.158051184475</v>
      </c>
      <c r="R44" s="38">
        <v>0</v>
      </c>
      <c r="S44" s="37">
        <v>0</v>
      </c>
      <c r="T44" s="37">
        <v>0</v>
      </c>
      <c r="U44" s="37">
        <v>0</v>
      </c>
      <c r="V44" s="37">
        <v>1</v>
      </c>
      <c r="W44" s="37">
        <v>10446.94830710685</v>
      </c>
      <c r="X44" s="40">
        <v>1</v>
      </c>
      <c r="Y44" s="41">
        <v>10446.94830710685</v>
      </c>
    </row>
    <row r="45" spans="2:25" x14ac:dyDescent="0.3">
      <c r="B45" s="97"/>
      <c r="C45" s="63" t="s">
        <v>19</v>
      </c>
      <c r="D45" s="58">
        <v>8</v>
      </c>
      <c r="E45" s="58">
        <v>85038.159219849753</v>
      </c>
      <c r="F45" s="23">
        <v>0</v>
      </c>
      <c r="G45" s="24">
        <v>0</v>
      </c>
      <c r="H45" s="58">
        <v>1</v>
      </c>
      <c r="I45" s="58">
        <v>13929.2644094758</v>
      </c>
      <c r="J45" s="23">
        <v>3</v>
      </c>
      <c r="K45" s="58">
        <v>18108.04373231854</v>
      </c>
      <c r="L45" s="58">
        <v>0</v>
      </c>
      <c r="M45" s="58">
        <v>0</v>
      </c>
      <c r="N45" s="59">
        <v>3</v>
      </c>
      <c r="O45" s="25">
        <v>18108.04373231854</v>
      </c>
      <c r="P45" s="58">
        <v>3</v>
      </c>
      <c r="Q45" s="58">
        <v>39071.586668579621</v>
      </c>
      <c r="R45" s="23">
        <v>0</v>
      </c>
      <c r="S45" s="58">
        <v>0</v>
      </c>
      <c r="T45" s="58">
        <v>0</v>
      </c>
      <c r="U45" s="58">
        <v>0</v>
      </c>
      <c r="V45" s="58">
        <v>1</v>
      </c>
      <c r="W45" s="58">
        <v>13929.2644094758</v>
      </c>
      <c r="X45" s="59">
        <v>1</v>
      </c>
      <c r="Y45" s="25">
        <v>13929.2644094758</v>
      </c>
    </row>
    <row r="46" spans="2:25" x14ac:dyDescent="0.3">
      <c r="B46" s="97"/>
      <c r="C46" s="63" t="s">
        <v>72</v>
      </c>
      <c r="D46" s="58">
        <v>31</v>
      </c>
      <c r="E46" s="58">
        <v>265526.60280563246</v>
      </c>
      <c r="F46" s="23">
        <v>0</v>
      </c>
      <c r="G46" s="24">
        <v>0</v>
      </c>
      <c r="H46" s="58">
        <v>2</v>
      </c>
      <c r="I46" s="58">
        <v>6964.6322047378999</v>
      </c>
      <c r="J46" s="23">
        <v>6</v>
      </c>
      <c r="K46" s="58">
        <v>64422.847893825572</v>
      </c>
      <c r="L46" s="58">
        <v>0</v>
      </c>
      <c r="M46" s="58">
        <v>0</v>
      </c>
      <c r="N46" s="59">
        <v>6</v>
      </c>
      <c r="O46" s="25">
        <v>64422.847893825572</v>
      </c>
      <c r="P46" s="58">
        <v>19</v>
      </c>
      <c r="Q46" s="58">
        <v>159315.96168337946</v>
      </c>
      <c r="R46" s="23">
        <v>0</v>
      </c>
      <c r="S46" s="58">
        <v>0</v>
      </c>
      <c r="T46" s="58">
        <v>0</v>
      </c>
      <c r="U46" s="58">
        <v>0</v>
      </c>
      <c r="V46" s="58">
        <v>4</v>
      </c>
      <c r="W46" s="58">
        <v>34823.161023689499</v>
      </c>
      <c r="X46" s="59">
        <v>4</v>
      </c>
      <c r="Y46" s="25">
        <v>34823.161023689499</v>
      </c>
    </row>
    <row r="47" spans="2:25" x14ac:dyDescent="0.3">
      <c r="B47" s="98"/>
      <c r="C47" s="42" t="s">
        <v>73</v>
      </c>
      <c r="D47" s="43">
        <v>6</v>
      </c>
      <c r="E47" s="43">
        <v>98752.425433165306</v>
      </c>
      <c r="F47" s="44">
        <v>0</v>
      </c>
      <c r="G47" s="45">
        <v>0</v>
      </c>
      <c r="H47" s="43">
        <v>0</v>
      </c>
      <c r="I47" s="43">
        <v>0</v>
      </c>
      <c r="J47" s="44">
        <v>2</v>
      </c>
      <c r="K47" s="43">
        <v>62188.106358291327</v>
      </c>
      <c r="L47" s="43">
        <v>0</v>
      </c>
      <c r="M47" s="43">
        <v>0</v>
      </c>
      <c r="N47" s="46">
        <v>2</v>
      </c>
      <c r="O47" s="47">
        <v>62188.106358291327</v>
      </c>
      <c r="P47" s="43">
        <v>4</v>
      </c>
      <c r="Q47" s="43">
        <v>36564.319074873973</v>
      </c>
      <c r="R47" s="44">
        <v>0</v>
      </c>
      <c r="S47" s="43">
        <v>0</v>
      </c>
      <c r="T47" s="43">
        <v>0</v>
      </c>
      <c r="U47" s="43">
        <v>0</v>
      </c>
      <c r="V47" s="43">
        <v>0</v>
      </c>
      <c r="W47" s="43">
        <v>0</v>
      </c>
      <c r="X47" s="46">
        <v>0</v>
      </c>
      <c r="Y47" s="47">
        <v>0</v>
      </c>
    </row>
    <row r="48" spans="2:25" x14ac:dyDescent="0.3">
      <c r="B48" s="96" t="s">
        <v>95</v>
      </c>
      <c r="C48" s="26" t="s">
        <v>71</v>
      </c>
      <c r="D48" s="22">
        <v>79</v>
      </c>
      <c r="E48" s="22">
        <v>57793.562729745805</v>
      </c>
      <c r="F48" s="23">
        <v>22</v>
      </c>
      <c r="G48" s="24">
        <v>11975.685076046819</v>
      </c>
      <c r="H48" s="22">
        <v>13</v>
      </c>
      <c r="I48" s="22">
        <v>8253.0891626144112</v>
      </c>
      <c r="J48" s="23">
        <v>14</v>
      </c>
      <c r="K48" s="58">
        <v>9743.5204544283224</v>
      </c>
      <c r="L48" s="58">
        <v>7</v>
      </c>
      <c r="M48" s="58">
        <v>10795.179917343745</v>
      </c>
      <c r="N48" s="59">
        <v>21</v>
      </c>
      <c r="O48" s="25">
        <v>20538.700371772065</v>
      </c>
      <c r="P48" s="22">
        <v>14</v>
      </c>
      <c r="Q48" s="22">
        <v>3984.8143159407896</v>
      </c>
      <c r="R48" s="23">
        <v>1</v>
      </c>
      <c r="S48" s="58">
        <v>1044.694830710685</v>
      </c>
      <c r="T48" s="58">
        <v>7</v>
      </c>
      <c r="U48" s="58">
        <v>11839.87474805443</v>
      </c>
      <c r="V48" s="58">
        <v>1</v>
      </c>
      <c r="W48" s="58">
        <v>156.70422460660274</v>
      </c>
      <c r="X48" s="59">
        <v>9</v>
      </c>
      <c r="Y48" s="25">
        <v>13041.273803371718</v>
      </c>
    </row>
    <row r="49" spans="2:25" x14ac:dyDescent="0.3">
      <c r="B49" s="96"/>
      <c r="C49" s="26" t="s">
        <v>19</v>
      </c>
      <c r="D49" s="22">
        <v>10</v>
      </c>
      <c r="E49" s="22">
        <v>35519.624244163293</v>
      </c>
      <c r="F49" s="23">
        <v>0</v>
      </c>
      <c r="G49" s="24">
        <v>0</v>
      </c>
      <c r="H49" s="22">
        <v>1</v>
      </c>
      <c r="I49" s="22">
        <v>2437.621271658265</v>
      </c>
      <c r="J49" s="23">
        <v>3</v>
      </c>
      <c r="K49" s="58">
        <v>8009.3270354485849</v>
      </c>
      <c r="L49" s="58">
        <v>2</v>
      </c>
      <c r="M49" s="58">
        <v>7661.0954252116899</v>
      </c>
      <c r="N49" s="59">
        <v>5</v>
      </c>
      <c r="O49" s="25">
        <v>15670.422460660275</v>
      </c>
      <c r="P49" s="22">
        <v>1</v>
      </c>
      <c r="Q49" s="22">
        <v>2785.85288189516</v>
      </c>
      <c r="R49" s="23">
        <v>0</v>
      </c>
      <c r="S49" s="58">
        <v>0</v>
      </c>
      <c r="T49" s="58">
        <v>3</v>
      </c>
      <c r="U49" s="58">
        <v>14625.72762994959</v>
      </c>
      <c r="V49" s="58">
        <v>0</v>
      </c>
      <c r="W49" s="58">
        <v>0</v>
      </c>
      <c r="X49" s="59">
        <v>3</v>
      </c>
      <c r="Y49" s="25">
        <v>14625.72762994959</v>
      </c>
    </row>
    <row r="50" spans="2:25" x14ac:dyDescent="0.3">
      <c r="C50" s="27" t="s">
        <v>37</v>
      </c>
      <c r="D50" s="28">
        <f>+SUM(D8:D49)</f>
        <v>223187</v>
      </c>
      <c r="E50" s="28">
        <f t="shared" ref="E50:Y50" si="0">+SUM(E8:E49)</f>
        <v>346021148.92062134</v>
      </c>
      <c r="F50" s="29">
        <f t="shared" si="0"/>
        <v>9241</v>
      </c>
      <c r="G50" s="30">
        <f t="shared" si="0"/>
        <v>22270217.430907369</v>
      </c>
      <c r="H50" s="28">
        <f t="shared" si="0"/>
        <v>29179</v>
      </c>
      <c r="I50" s="28">
        <f t="shared" si="0"/>
        <v>53373004.1561791</v>
      </c>
      <c r="J50" s="29">
        <f t="shared" si="0"/>
        <v>38140</v>
      </c>
      <c r="K50" s="60">
        <f t="shared" si="0"/>
        <v>51932027.333047308</v>
      </c>
      <c r="L50" s="60">
        <f t="shared" si="0"/>
        <v>202</v>
      </c>
      <c r="M50" s="60">
        <f t="shared" si="0"/>
        <v>1298001.6277390157</v>
      </c>
      <c r="N50" s="61">
        <f t="shared" si="0"/>
        <v>38342</v>
      </c>
      <c r="O50" s="31">
        <f t="shared" si="0"/>
        <v>53230028.960786335</v>
      </c>
      <c r="P50" s="28">
        <f t="shared" si="0"/>
        <v>85410</v>
      </c>
      <c r="Q50" s="28">
        <f t="shared" si="0"/>
        <v>152213180.68853748</v>
      </c>
      <c r="R50" s="29">
        <f t="shared" si="0"/>
        <v>26891</v>
      </c>
      <c r="S50" s="60">
        <f t="shared" si="0"/>
        <v>26520958.318034355</v>
      </c>
      <c r="T50" s="60">
        <f t="shared" si="0"/>
        <v>19899</v>
      </c>
      <c r="U50" s="60">
        <f t="shared" si="0"/>
        <v>14861072.693940632</v>
      </c>
      <c r="V50" s="60">
        <f t="shared" si="0"/>
        <v>14225</v>
      </c>
      <c r="W50" s="60">
        <f t="shared" si="0"/>
        <v>23552686.672236051</v>
      </c>
      <c r="X50" s="61">
        <f t="shared" si="0"/>
        <v>61015</v>
      </c>
      <c r="Y50" s="31">
        <f t="shared" si="0"/>
        <v>64934717.684211046</v>
      </c>
    </row>
    <row r="51" spans="2:25" x14ac:dyDescent="0.3">
      <c r="C51" s="54" t="s">
        <v>93</v>
      </c>
      <c r="D51" s="54"/>
      <c r="E51" s="55">
        <f>+(E50*28716.52/775.58)/1000000</f>
        <v>12811.732179016997</v>
      </c>
      <c r="F51" s="57"/>
      <c r="G51" s="64">
        <f>+(G50*28716.52/775.58)/1000000</f>
        <v>824.57405330075562</v>
      </c>
      <c r="H51" s="54"/>
      <c r="I51" s="55">
        <f>+(I50*28716.52/775.58)/1000000</f>
        <v>1976.1816206078033</v>
      </c>
      <c r="J51" s="57"/>
      <c r="K51" s="65">
        <f>+(K50*28716.52/775.58)/1000000</f>
        <v>1922.8282079862809</v>
      </c>
      <c r="L51" s="62"/>
      <c r="M51" s="65">
        <f>+(M50*28716.52/775.58)/1000000</f>
        <v>48.059632408004326</v>
      </c>
      <c r="N51" s="62"/>
      <c r="O51" s="64">
        <f>+(O50*28716.52/775.58)/1000000</f>
        <v>1970.8878403942854</v>
      </c>
      <c r="P51" s="54"/>
      <c r="Q51" s="55">
        <f>+(Q50*28716.52/775.58)/1000000</f>
        <v>5635.8246054642987</v>
      </c>
      <c r="R51" s="57"/>
      <c r="S51" s="65">
        <f>+(S50*28716.52/775.58)/1000000</f>
        <v>981.96140947291042</v>
      </c>
      <c r="T51" s="62"/>
      <c r="U51" s="65">
        <f>+(U50*28716.52/775.58)/1000000</f>
        <v>550.244064102994</v>
      </c>
      <c r="V51" s="62"/>
      <c r="W51" s="65">
        <f>+(W50*28716.52/775.58)/1000000</f>
        <v>872.05858567394716</v>
      </c>
      <c r="X51" s="62"/>
      <c r="Y51" s="64">
        <f>+(Y50*28716.52/775.58)/1000000</f>
        <v>2404.2640592498519</v>
      </c>
    </row>
    <row r="53" spans="2:25" x14ac:dyDescent="0.3">
      <c r="B53" s="26" t="s">
        <v>69</v>
      </c>
    </row>
    <row r="56" spans="2:25" x14ac:dyDescent="0.3">
      <c r="B56" s="26" t="s">
        <v>74</v>
      </c>
    </row>
    <row r="57" spans="2:25" x14ac:dyDescent="0.3">
      <c r="B57" s="26" t="s">
        <v>75</v>
      </c>
    </row>
    <row r="58" spans="2:25" x14ac:dyDescent="0.3">
      <c r="B58" s="26" t="s">
        <v>76</v>
      </c>
    </row>
    <row r="59" spans="2:25" x14ac:dyDescent="0.3">
      <c r="B59" s="26" t="s">
        <v>77</v>
      </c>
    </row>
    <row r="64" spans="2:25" x14ac:dyDescent="0.3">
      <c r="B64" s="91" t="s">
        <v>78</v>
      </c>
      <c r="C64" s="91"/>
      <c r="D64" s="91"/>
      <c r="E64" s="91"/>
      <c r="F64" s="91"/>
      <c r="G64" s="91"/>
      <c r="H64" s="91"/>
      <c r="I64" s="91"/>
      <c r="J64" s="91"/>
      <c r="K64" s="91"/>
      <c r="L64" s="91"/>
      <c r="M64" s="91"/>
      <c r="N64" s="91"/>
      <c r="O64" s="91"/>
      <c r="P64" s="91"/>
      <c r="Q64" s="91"/>
      <c r="R64" s="91"/>
      <c r="S64" s="91"/>
      <c r="T64" s="91"/>
      <c r="U64" s="91"/>
      <c r="V64" s="91"/>
    </row>
    <row r="65" spans="2:22" x14ac:dyDescent="0.3">
      <c r="B65" s="92" t="s">
        <v>79</v>
      </c>
      <c r="C65" s="92"/>
      <c r="D65" s="92"/>
      <c r="E65" s="92"/>
      <c r="F65" s="92"/>
      <c r="G65" s="92"/>
      <c r="H65" s="92"/>
      <c r="I65" s="92"/>
      <c r="J65" s="92"/>
      <c r="K65" s="92"/>
      <c r="L65" s="92"/>
      <c r="M65" s="92"/>
      <c r="N65" s="92"/>
      <c r="O65" s="92"/>
      <c r="P65" s="92"/>
      <c r="Q65" s="92"/>
      <c r="R65" s="92"/>
      <c r="S65" s="92"/>
      <c r="T65" s="92"/>
      <c r="U65" s="92"/>
      <c r="V65" s="92"/>
    </row>
    <row r="66" spans="2:22" x14ac:dyDescent="0.3">
      <c r="B66" s="93" t="s">
        <v>80</v>
      </c>
      <c r="C66" s="93"/>
      <c r="D66" s="93"/>
      <c r="E66" s="93"/>
      <c r="F66" s="93"/>
      <c r="G66" s="93"/>
      <c r="H66" s="93"/>
      <c r="I66" s="93"/>
      <c r="J66" s="93"/>
      <c r="K66" s="93"/>
      <c r="L66" s="93"/>
      <c r="M66" s="93"/>
      <c r="N66" s="93"/>
      <c r="O66" s="93"/>
      <c r="P66" s="93"/>
      <c r="Q66" s="93"/>
      <c r="R66" s="93"/>
      <c r="S66" s="93"/>
      <c r="T66" s="93"/>
      <c r="U66" s="93"/>
      <c r="V66" s="93"/>
    </row>
    <row r="67" spans="2:22" x14ac:dyDescent="0.3">
      <c r="B67" s="93"/>
      <c r="C67" s="93"/>
      <c r="D67" s="93"/>
      <c r="E67" s="93"/>
      <c r="F67" s="93"/>
      <c r="G67" s="93"/>
      <c r="H67" s="93"/>
      <c r="I67" s="93"/>
      <c r="J67" s="93"/>
      <c r="K67" s="93"/>
      <c r="L67" s="93"/>
      <c r="M67" s="93"/>
      <c r="N67" s="93"/>
      <c r="O67" s="93"/>
      <c r="P67" s="93"/>
      <c r="Q67" s="93"/>
      <c r="R67" s="93"/>
      <c r="S67" s="93"/>
      <c r="T67" s="93"/>
      <c r="U67" s="93"/>
      <c r="V67" s="93"/>
    </row>
    <row r="68" spans="2:22" x14ac:dyDescent="0.3">
      <c r="B68" s="93"/>
      <c r="C68" s="93"/>
      <c r="D68" s="93"/>
      <c r="E68" s="93"/>
      <c r="F68" s="93"/>
      <c r="G68" s="93"/>
      <c r="H68" s="93"/>
      <c r="I68" s="93"/>
      <c r="J68" s="93"/>
      <c r="K68" s="93"/>
      <c r="L68" s="93"/>
      <c r="M68" s="93"/>
      <c r="N68" s="93"/>
      <c r="O68" s="93"/>
      <c r="P68" s="93"/>
      <c r="Q68" s="93"/>
      <c r="R68" s="93"/>
      <c r="S68" s="93"/>
      <c r="T68" s="93"/>
      <c r="U68" s="93"/>
      <c r="V68" s="93"/>
    </row>
    <row r="69" spans="2:22" x14ac:dyDescent="0.3">
      <c r="B69" s="93" t="s">
        <v>81</v>
      </c>
      <c r="C69" s="93"/>
      <c r="D69" s="93"/>
      <c r="E69" s="93"/>
      <c r="F69" s="93"/>
      <c r="G69" s="93"/>
      <c r="H69" s="93"/>
      <c r="I69" s="93"/>
      <c r="J69" s="93"/>
      <c r="K69" s="93"/>
      <c r="L69" s="93"/>
      <c r="M69" s="93"/>
      <c r="N69" s="93"/>
      <c r="O69" s="93"/>
      <c r="P69" s="93"/>
      <c r="Q69" s="93"/>
      <c r="R69" s="93"/>
      <c r="S69" s="93"/>
      <c r="T69" s="93"/>
      <c r="U69" s="93"/>
      <c r="V69" s="93"/>
    </row>
    <row r="70" spans="2:22" x14ac:dyDescent="0.3">
      <c r="B70" s="93"/>
      <c r="C70" s="93"/>
      <c r="D70" s="93"/>
      <c r="E70" s="93"/>
      <c r="F70" s="93"/>
      <c r="G70" s="93"/>
      <c r="H70" s="93"/>
      <c r="I70" s="93"/>
      <c r="J70" s="93"/>
      <c r="K70" s="93"/>
      <c r="L70" s="93"/>
      <c r="M70" s="93"/>
      <c r="N70" s="93"/>
      <c r="O70" s="93"/>
      <c r="P70" s="93"/>
      <c r="Q70" s="93"/>
      <c r="R70" s="93"/>
      <c r="S70" s="93"/>
      <c r="T70" s="93"/>
      <c r="U70" s="93"/>
      <c r="V70" s="93"/>
    </row>
    <row r="71" spans="2:22" x14ac:dyDescent="0.3">
      <c r="B71" s="90" t="s">
        <v>82</v>
      </c>
      <c r="C71" s="90"/>
      <c r="D71" s="90"/>
      <c r="E71" s="90"/>
      <c r="F71" s="90"/>
      <c r="G71" s="90"/>
      <c r="H71" s="90"/>
      <c r="I71" s="90"/>
      <c r="J71" s="90"/>
      <c r="K71" s="90"/>
      <c r="L71" s="90"/>
      <c r="M71" s="90"/>
      <c r="N71" s="90"/>
      <c r="O71" s="90"/>
      <c r="P71" s="90"/>
      <c r="Q71" s="90"/>
      <c r="R71" s="90"/>
      <c r="S71" s="90"/>
      <c r="T71" s="90"/>
      <c r="U71" s="90"/>
      <c r="V71" s="90"/>
    </row>
    <row r="72" spans="2:22" x14ac:dyDescent="0.3">
      <c r="B72" s="94" t="s">
        <v>83</v>
      </c>
      <c r="C72" s="94"/>
      <c r="D72" s="94"/>
      <c r="E72" s="94"/>
      <c r="F72" s="94"/>
      <c r="G72" s="94"/>
      <c r="H72" s="94"/>
      <c r="I72" s="94"/>
      <c r="J72" s="94"/>
      <c r="K72" s="94"/>
      <c r="L72" s="94"/>
      <c r="M72" s="94"/>
      <c r="N72" s="94"/>
      <c r="O72" s="94"/>
      <c r="P72" s="94"/>
      <c r="Q72" s="94"/>
      <c r="R72" s="94"/>
      <c r="S72" s="94"/>
      <c r="T72" s="94"/>
      <c r="U72" s="94"/>
      <c r="V72" s="94"/>
    </row>
    <row r="73" spans="2:22" x14ac:dyDescent="0.3">
      <c r="B73" s="94"/>
      <c r="C73" s="94"/>
      <c r="D73" s="94"/>
      <c r="E73" s="94"/>
      <c r="F73" s="94"/>
      <c r="G73" s="94"/>
      <c r="H73" s="94"/>
      <c r="I73" s="94"/>
      <c r="J73" s="94"/>
      <c r="K73" s="94"/>
      <c r="L73" s="94"/>
      <c r="M73" s="94"/>
      <c r="N73" s="94"/>
      <c r="O73" s="94"/>
      <c r="P73" s="94"/>
      <c r="Q73" s="94"/>
      <c r="R73" s="94"/>
      <c r="S73" s="94"/>
      <c r="T73" s="94"/>
      <c r="U73" s="94"/>
      <c r="V73" s="94"/>
    </row>
    <row r="74" spans="2:22" x14ac:dyDescent="0.3">
      <c r="B74" s="90" t="s">
        <v>84</v>
      </c>
      <c r="C74" s="90"/>
      <c r="D74" s="90"/>
      <c r="E74" s="90"/>
      <c r="F74" s="90"/>
      <c r="G74" s="90"/>
      <c r="H74" s="90"/>
      <c r="I74" s="90"/>
      <c r="J74" s="90"/>
      <c r="K74" s="90"/>
      <c r="L74" s="90"/>
      <c r="M74" s="90"/>
      <c r="N74" s="90"/>
      <c r="O74" s="90"/>
      <c r="P74" s="90"/>
      <c r="Q74" s="90"/>
      <c r="R74" s="90"/>
      <c r="S74" s="90"/>
      <c r="T74" s="90"/>
      <c r="U74" s="90"/>
      <c r="V74" s="90"/>
    </row>
    <row r="75" spans="2:22" x14ac:dyDescent="0.3">
      <c r="B75" s="90" t="s">
        <v>85</v>
      </c>
      <c r="C75" s="90"/>
      <c r="D75" s="90"/>
      <c r="E75" s="90"/>
      <c r="F75" s="90"/>
      <c r="G75" s="90"/>
      <c r="H75" s="90"/>
      <c r="I75" s="90"/>
      <c r="J75" s="90"/>
      <c r="K75" s="90"/>
      <c r="L75" s="90"/>
      <c r="M75" s="90"/>
      <c r="N75" s="90"/>
      <c r="O75" s="90"/>
      <c r="P75" s="90"/>
      <c r="Q75" s="90"/>
      <c r="R75" s="90"/>
      <c r="S75" s="90"/>
      <c r="T75" s="90"/>
      <c r="U75" s="90"/>
      <c r="V75" s="90"/>
    </row>
    <row r="76" spans="2:22" x14ac:dyDescent="0.3">
      <c r="B76" s="90" t="s">
        <v>86</v>
      </c>
      <c r="C76" s="90"/>
      <c r="D76" s="90"/>
      <c r="E76" s="90"/>
      <c r="F76" s="90"/>
      <c r="G76" s="90"/>
      <c r="H76" s="90"/>
      <c r="I76" s="90"/>
      <c r="J76" s="90"/>
      <c r="K76" s="90"/>
      <c r="L76" s="90"/>
      <c r="M76" s="90"/>
      <c r="N76" s="90"/>
      <c r="O76" s="90"/>
      <c r="P76" s="90"/>
      <c r="Q76" s="90"/>
      <c r="R76" s="90"/>
      <c r="S76" s="90"/>
      <c r="T76" s="90"/>
      <c r="U76" s="90"/>
      <c r="V76" s="90"/>
    </row>
    <row r="77" spans="2:22" x14ac:dyDescent="0.3">
      <c r="B77" s="90" t="s">
        <v>87</v>
      </c>
      <c r="C77" s="90"/>
      <c r="D77" s="90"/>
      <c r="E77" s="90"/>
      <c r="F77" s="90"/>
      <c r="G77" s="90"/>
      <c r="H77" s="90"/>
      <c r="I77" s="90"/>
      <c r="J77" s="90"/>
      <c r="K77" s="90"/>
      <c r="L77" s="90"/>
      <c r="M77" s="90"/>
      <c r="N77" s="90"/>
      <c r="O77" s="90"/>
      <c r="P77" s="90"/>
      <c r="Q77" s="90"/>
      <c r="R77" s="90"/>
      <c r="S77" s="90"/>
      <c r="T77" s="90"/>
      <c r="U77" s="90"/>
      <c r="V77" s="90"/>
    </row>
    <row r="80" spans="2:22" x14ac:dyDescent="0.3">
      <c r="B80" s="36" t="s">
        <v>88</v>
      </c>
    </row>
    <row r="81" spans="2:2" x14ac:dyDescent="0.3">
      <c r="B81" s="53" t="s">
        <v>89</v>
      </c>
    </row>
    <row r="82" spans="2:2" x14ac:dyDescent="0.3">
      <c r="B82" s="26" t="s">
        <v>69</v>
      </c>
    </row>
    <row r="84" spans="2:2" x14ac:dyDescent="0.3">
      <c r="B84" s="26" t="s">
        <v>43</v>
      </c>
    </row>
  </sheetData>
  <mergeCells count="37">
    <mergeCell ref="B74:V74"/>
    <mergeCell ref="B75:V75"/>
    <mergeCell ref="B76:V76"/>
    <mergeCell ref="B77:V77"/>
    <mergeCell ref="B64:V64"/>
    <mergeCell ref="B65:V65"/>
    <mergeCell ref="B66:V68"/>
    <mergeCell ref="B69:V70"/>
    <mergeCell ref="B71:V71"/>
    <mergeCell ref="B72:V73"/>
    <mergeCell ref="B28:B31"/>
    <mergeCell ref="B32:B35"/>
    <mergeCell ref="B36:B39"/>
    <mergeCell ref="B40:B43"/>
    <mergeCell ref="B48:B49"/>
    <mergeCell ref="B44:B47"/>
    <mergeCell ref="B8:B11"/>
    <mergeCell ref="B12:B15"/>
    <mergeCell ref="B16:B19"/>
    <mergeCell ref="B20:B23"/>
    <mergeCell ref="B24:B27"/>
    <mergeCell ref="P4:Q4"/>
    <mergeCell ref="R4:Y4"/>
    <mergeCell ref="J5:K6"/>
    <mergeCell ref="L5:M6"/>
    <mergeCell ref="N5:O6"/>
    <mergeCell ref="P5:Q6"/>
    <mergeCell ref="R5:S6"/>
    <mergeCell ref="T5:U6"/>
    <mergeCell ref="V5:W6"/>
    <mergeCell ref="X5:Y6"/>
    <mergeCell ref="J4:O4"/>
    <mergeCell ref="B4:B7"/>
    <mergeCell ref="C4:C7"/>
    <mergeCell ref="D4:E6"/>
    <mergeCell ref="F4:G6"/>
    <mergeCell ref="H4:I6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Indice</vt:lpstr>
      <vt:lpstr>Derechos de Garantía</vt:lpstr>
      <vt:lpstr>Solicitudes y Curses</vt:lpstr>
      <vt:lpstr>Detalle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Alvaro Yanez Oyarzun</dc:creator>
  <cp:lastModifiedBy>Alvaro Yanez Oyarzun</cp:lastModifiedBy>
  <dcterms:created xsi:type="dcterms:W3CDTF">2020-05-27T13:45:00Z</dcterms:created>
  <dcterms:modified xsi:type="dcterms:W3CDTF">2020-06-09T20:56:25Z</dcterms:modified>
</cp:coreProperties>
</file>