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EsteLibro" defaultThemeVersion="124226"/>
  <mc:AlternateContent xmlns:mc="http://schemas.openxmlformats.org/markup-compatibility/2006">
    <mc:Choice Requires="x15">
      <x15ac:absPath xmlns:x15ac="http://schemas.microsoft.com/office/spreadsheetml/2010/11/ac" url="C:\Users\oolivare\Documents\03 - MARZO - 2019\Risk America (updated)\Bonos Securitizados\"/>
    </mc:Choice>
  </mc:AlternateContent>
  <bookViews>
    <workbookView xWindow="0" yWindow="0" windowWidth="28800" windowHeight="11700"/>
  </bookViews>
  <sheets>
    <sheet name="Bonos Vig Sec" sheetId="11" r:id="rId1"/>
    <sheet name="Amort e Int" sheetId="12" r:id="rId2"/>
    <sheet name="Coloc" sheetId="13" r:id="rId3"/>
    <sheet name="Activos Securitizados" sheetId="2" r:id="rId4"/>
  </sheets>
  <definedNames>
    <definedName name="_xlnm._FilterDatabase" localSheetId="3" hidden="1">'Activos Securitizados'!$C$1:$C$169</definedName>
    <definedName name="_xlnm._FilterDatabase" localSheetId="1" hidden="1">'Amort e Int'!$A$5:$F$70</definedName>
    <definedName name="_xlnm.Print_Titles" localSheetId="3">'Activos Securitizados'!$1:$2</definedName>
  </definedNames>
  <calcPr calcId="162913"/>
</workbook>
</file>

<file path=xl/calcChain.xml><?xml version="1.0" encoding="utf-8"?>
<calcChain xmlns="http://schemas.openxmlformats.org/spreadsheetml/2006/main">
  <c r="O302" i="11" l="1"/>
  <c r="N302" i="11"/>
  <c r="M299" i="11"/>
  <c r="M298" i="11"/>
  <c r="M297" i="11"/>
  <c r="M296" i="11"/>
  <c r="M295" i="11"/>
  <c r="M294" i="11"/>
  <c r="M293" i="11"/>
  <c r="M292" i="11"/>
  <c r="M291" i="11"/>
  <c r="M290" i="11"/>
  <c r="M289" i="11"/>
  <c r="M284" i="11"/>
  <c r="M283" i="11"/>
  <c r="M270" i="11"/>
  <c r="M269" i="11"/>
  <c r="M268" i="11"/>
  <c r="M267" i="11"/>
  <c r="F265" i="11"/>
  <c r="M243" i="11"/>
  <c r="M209" i="11"/>
  <c r="M208" i="11"/>
  <c r="M207" i="11"/>
  <c r="M206" i="11"/>
  <c r="M205" i="11"/>
  <c r="M204" i="11"/>
  <c r="M199" i="11"/>
  <c r="M197" i="11"/>
  <c r="M196" i="11"/>
  <c r="M195" i="11"/>
  <c r="M194" i="11"/>
  <c r="M193" i="11"/>
  <c r="M192" i="11"/>
  <c r="M191" i="11"/>
  <c r="M189" i="11"/>
  <c r="M188" i="11"/>
  <c r="M187" i="11"/>
  <c r="M186" i="11"/>
  <c r="M185" i="11"/>
  <c r="M184" i="11"/>
  <c r="M182" i="11"/>
  <c r="M181" i="11"/>
  <c r="M180" i="11"/>
  <c r="M179" i="11"/>
  <c r="M176" i="11"/>
  <c r="M175" i="11"/>
  <c r="M174" i="11"/>
  <c r="M173" i="11"/>
  <c r="M172" i="11"/>
  <c r="F172" i="11"/>
  <c r="M171" i="11"/>
  <c r="M170" i="11"/>
  <c r="M169" i="11"/>
  <c r="M168" i="11"/>
  <c r="M167" i="11"/>
  <c r="M166" i="11"/>
  <c r="M165" i="11"/>
  <c r="M164" i="11"/>
  <c r="M163" i="11"/>
  <c r="M162" i="11"/>
  <c r="M161" i="11"/>
  <c r="M160" i="11"/>
  <c r="M158" i="11"/>
  <c r="M157" i="11"/>
  <c r="M156" i="11"/>
  <c r="M155" i="11"/>
  <c r="M154" i="11"/>
  <c r="M153" i="11"/>
  <c r="M152" i="11"/>
  <c r="M151" i="11"/>
  <c r="M149" i="11"/>
  <c r="M148" i="11"/>
  <c r="M147" i="11"/>
  <c r="M145" i="11"/>
  <c r="M144" i="11"/>
  <c r="M143" i="11"/>
  <c r="M142" i="11"/>
  <c r="M141" i="11"/>
  <c r="M140" i="11"/>
  <c r="M139" i="11"/>
  <c r="M138" i="11"/>
  <c r="M137" i="11"/>
  <c r="M136" i="11"/>
  <c r="M135" i="11"/>
  <c r="M134" i="11"/>
  <c r="M133" i="11"/>
  <c r="M132" i="11"/>
  <c r="M130" i="11"/>
  <c r="M129" i="11"/>
  <c r="M128" i="11"/>
  <c r="M126" i="11"/>
  <c r="M125" i="11"/>
  <c r="M124" i="11"/>
  <c r="M123" i="11"/>
  <c r="M122" i="11"/>
  <c r="M119" i="11"/>
  <c r="M118" i="11"/>
  <c r="M117" i="11"/>
  <c r="M116" i="11"/>
  <c r="M115" i="11"/>
  <c r="M113" i="11"/>
  <c r="M112" i="11"/>
  <c r="M111" i="11"/>
  <c r="M110" i="11"/>
  <c r="M109" i="11"/>
  <c r="M108" i="11"/>
  <c r="M107" i="11"/>
  <c r="M105" i="11"/>
  <c r="M104" i="11"/>
  <c r="M103" i="11"/>
  <c r="M102" i="11"/>
  <c r="M101" i="11"/>
  <c r="M100" i="11"/>
  <c r="M99" i="11"/>
  <c r="M98" i="11"/>
  <c r="M97" i="11"/>
  <c r="M96" i="11"/>
  <c r="M95" i="11"/>
  <c r="M94" i="11"/>
  <c r="M93" i="11"/>
  <c r="M92" i="11"/>
  <c r="M91" i="11"/>
  <c r="M90" i="11"/>
  <c r="M89" i="11"/>
  <c r="M88" i="11"/>
  <c r="M87" i="11"/>
  <c r="M86" i="11"/>
  <c r="M85" i="11"/>
  <c r="M84" i="11"/>
  <c r="M83" i="11"/>
  <c r="M81" i="11"/>
  <c r="M80" i="11"/>
  <c r="M79" i="11"/>
  <c r="M77" i="11"/>
  <c r="M76" i="11"/>
  <c r="M75" i="11"/>
  <c r="M74" i="11"/>
  <c r="M73" i="11"/>
  <c r="M72" i="11"/>
  <c r="M71" i="11"/>
  <c r="M69" i="11"/>
  <c r="M68" i="11"/>
  <c r="M67" i="11"/>
  <c r="M66" i="11"/>
  <c r="M65" i="11"/>
  <c r="M64" i="11"/>
  <c r="M63" i="11"/>
  <c r="M62" i="11"/>
  <c r="M61" i="11"/>
  <c r="M59" i="11"/>
  <c r="M58" i="11"/>
  <c r="M57" i="11"/>
  <c r="M56" i="11"/>
  <c r="M55" i="11"/>
  <c r="M54" i="11"/>
  <c r="M52" i="11"/>
  <c r="M51" i="11"/>
  <c r="M50" i="11"/>
  <c r="M49" i="11"/>
  <c r="M48" i="11"/>
  <c r="M47" i="11"/>
  <c r="M46" i="11"/>
  <c r="M44" i="11"/>
  <c r="M43" i="11"/>
  <c r="M42" i="11"/>
  <c r="M41" i="11"/>
  <c r="M40" i="11"/>
  <c r="M39" i="11"/>
  <c r="M38" i="11"/>
  <c r="M36" i="11"/>
  <c r="M35" i="11"/>
  <c r="M34" i="11"/>
  <c r="M33" i="11"/>
  <c r="M32" i="11"/>
  <c r="M31" i="11"/>
  <c r="M29" i="11"/>
  <c r="M28" i="11"/>
  <c r="M27" i="11"/>
  <c r="M26" i="11"/>
  <c r="M22" i="11"/>
  <c r="M21" i="11"/>
  <c r="M20" i="11"/>
  <c r="M19" i="11"/>
  <c r="M18" i="11"/>
  <c r="M16" i="11"/>
  <c r="M15" i="11"/>
  <c r="M14" i="11"/>
  <c r="M13" i="11"/>
  <c r="M12" i="11"/>
  <c r="M11" i="11"/>
  <c r="M10" i="11"/>
  <c r="M302" i="11" l="1"/>
</calcChain>
</file>

<file path=xl/sharedStrings.xml><?xml version="1.0" encoding="utf-8"?>
<sst xmlns="http://schemas.openxmlformats.org/spreadsheetml/2006/main" count="2462" uniqueCount="726">
  <si>
    <t>20.12.01</t>
  </si>
  <si>
    <t>11.12.01</t>
  </si>
  <si>
    <t>27.12.01</t>
  </si>
  <si>
    <t xml:space="preserve">D E T A L L E   D E U D A   V I G E N T E  </t>
  </si>
  <si>
    <t>INTERESES Y AMORTIZACIONES</t>
  </si>
  <si>
    <t xml:space="preserve"> </t>
  </si>
  <si>
    <t>Sociedad</t>
  </si>
  <si>
    <t>Inscripción</t>
  </si>
  <si>
    <t>Monto inscrito</t>
  </si>
  <si>
    <t>Serie</t>
  </si>
  <si>
    <t>Tasa de</t>
  </si>
  <si>
    <t>Plazo</t>
  </si>
  <si>
    <t>Valor</t>
  </si>
  <si>
    <t>Intereses</t>
  </si>
  <si>
    <t>Valor par</t>
  </si>
  <si>
    <t>Amortización realizada</t>
  </si>
  <si>
    <t>Amort. e int.</t>
  </si>
  <si>
    <t xml:space="preserve">   Nombre del</t>
  </si>
  <si>
    <t>Fecha de</t>
  </si>
  <si>
    <t>Monto</t>
  </si>
  <si>
    <t xml:space="preserve">Gastos </t>
  </si>
  <si>
    <t>Tasa interés</t>
  </si>
  <si>
    <t>emisora</t>
  </si>
  <si>
    <t>emisión</t>
  </si>
  <si>
    <t>Vencimiento</t>
  </si>
  <si>
    <t xml:space="preserve"> VIGENTE</t>
  </si>
  <si>
    <t>nominal</t>
  </si>
  <si>
    <t>devengados</t>
  </si>
  <si>
    <t>(en miles de $)</t>
  </si>
  <si>
    <t>Egreso total</t>
  </si>
  <si>
    <t xml:space="preserve">Intereses </t>
  </si>
  <si>
    <t xml:space="preserve">  Vencidos y</t>
  </si>
  <si>
    <t xml:space="preserve">Sociedad </t>
  </si>
  <si>
    <t xml:space="preserve">    agente o </t>
  </si>
  <si>
    <t xml:space="preserve">nóminal  </t>
  </si>
  <si>
    <t>bonos</t>
  </si>
  <si>
    <t>Colocado</t>
  </si>
  <si>
    <t>Colocación</t>
  </si>
  <si>
    <t>Promedio</t>
  </si>
  <si>
    <t>Nº</t>
  </si>
  <si>
    <t>(miles)</t>
  </si>
  <si>
    <t>(%)</t>
  </si>
  <si>
    <t>(años)</t>
  </si>
  <si>
    <t xml:space="preserve">   (U.REAJ)</t>
  </si>
  <si>
    <t>reajustado</t>
  </si>
  <si>
    <t>número</t>
  </si>
  <si>
    <t>emisor</t>
  </si>
  <si>
    <t>pagados</t>
  </si>
  <si>
    <t xml:space="preserve">  no pagados</t>
  </si>
  <si>
    <t xml:space="preserve">   institución</t>
  </si>
  <si>
    <t xml:space="preserve">   número    </t>
  </si>
  <si>
    <t>nóminal</t>
  </si>
  <si>
    <t>colocado</t>
  </si>
  <si>
    <t>colocados</t>
  </si>
  <si>
    <t>Colocaciones</t>
  </si>
  <si>
    <t xml:space="preserve"> (en miles de $)</t>
  </si>
  <si>
    <t xml:space="preserve">   colocadora</t>
  </si>
  <si>
    <t>(1)</t>
  </si>
  <si>
    <t>U.F.</t>
  </si>
  <si>
    <t>AA</t>
  </si>
  <si>
    <t>BA</t>
  </si>
  <si>
    <t>A1</t>
  </si>
  <si>
    <t>A2</t>
  </si>
  <si>
    <t>B1</t>
  </si>
  <si>
    <t>B</t>
  </si>
  <si>
    <t>A</t>
  </si>
  <si>
    <t>C</t>
  </si>
  <si>
    <t>C1</t>
  </si>
  <si>
    <t>10.12.96</t>
  </si>
  <si>
    <t>Transa Securitizadora</t>
  </si>
  <si>
    <t>BB</t>
  </si>
  <si>
    <t>BC</t>
  </si>
  <si>
    <t>CB</t>
  </si>
  <si>
    <t>CE</t>
  </si>
  <si>
    <t>DB</t>
  </si>
  <si>
    <t>30.05.97</t>
  </si>
  <si>
    <t>2A</t>
  </si>
  <si>
    <t>2B</t>
  </si>
  <si>
    <t>10.03.98</t>
  </si>
  <si>
    <t>3A</t>
  </si>
  <si>
    <t>3B</t>
  </si>
  <si>
    <t xml:space="preserve">Santander Securitizadora </t>
  </si>
  <si>
    <t>UF</t>
  </si>
  <si>
    <t>13.12.99</t>
  </si>
  <si>
    <t>AB</t>
  </si>
  <si>
    <t>EB</t>
  </si>
  <si>
    <t>Santander Securitizadora</t>
  </si>
  <si>
    <t>06.04.00</t>
  </si>
  <si>
    <t>1A</t>
  </si>
  <si>
    <t>1B</t>
  </si>
  <si>
    <t>20.04.00</t>
  </si>
  <si>
    <t>AC</t>
  </si>
  <si>
    <t>02.05.00</t>
  </si>
  <si>
    <t>25.09.00</t>
  </si>
  <si>
    <t>AD</t>
  </si>
  <si>
    <t>BD</t>
  </si>
  <si>
    <t>24.10.00</t>
  </si>
  <si>
    <t>4A</t>
  </si>
  <si>
    <t>4B</t>
  </si>
  <si>
    <t>TOTAL:</t>
  </si>
  <si>
    <t>TOTAL</t>
  </si>
  <si>
    <t>(1) Corresponde a las tasas de interés anuales a las cuales efectivamente se colocaron los bonos.</t>
  </si>
  <si>
    <t xml:space="preserve">    Para su cálculo se descontaron los gastos de colocación.</t>
  </si>
  <si>
    <t>12.12.00</t>
  </si>
  <si>
    <t>15.01.01</t>
  </si>
  <si>
    <t>13.02.01</t>
  </si>
  <si>
    <t>AE</t>
  </si>
  <si>
    <t>BE</t>
  </si>
  <si>
    <t>15.03.01</t>
  </si>
  <si>
    <t>AF</t>
  </si>
  <si>
    <t>BF</t>
  </si>
  <si>
    <t>CF</t>
  </si>
  <si>
    <t>BCI Securitizadora S.A.</t>
  </si>
  <si>
    <t>24.07.01</t>
  </si>
  <si>
    <t>10.08.01</t>
  </si>
  <si>
    <t>11.09.01</t>
  </si>
  <si>
    <t>13.09.01</t>
  </si>
  <si>
    <t>28.07.99</t>
  </si>
  <si>
    <t>11.04.02</t>
  </si>
  <si>
    <t>Securitizadora Bice S.A.</t>
  </si>
  <si>
    <t>14.06.02</t>
  </si>
  <si>
    <t>AH</t>
  </si>
  <si>
    <t>BH</t>
  </si>
  <si>
    <t>CH</t>
  </si>
  <si>
    <t>03.07.02</t>
  </si>
  <si>
    <t>$</t>
  </si>
  <si>
    <t>Representante</t>
  </si>
  <si>
    <t>Tenedores de Bonos</t>
  </si>
  <si>
    <t>13.08.02</t>
  </si>
  <si>
    <t>ABH</t>
  </si>
  <si>
    <t>BBH</t>
  </si>
  <si>
    <t>CBH</t>
  </si>
  <si>
    <t>27.08.02</t>
  </si>
  <si>
    <t>Banco del Desarrollo</t>
  </si>
  <si>
    <t>06.11.02</t>
  </si>
  <si>
    <t>26.11.02</t>
  </si>
  <si>
    <t>Unidad</t>
  </si>
  <si>
    <t>Reajuste</t>
  </si>
  <si>
    <t xml:space="preserve">de </t>
  </si>
  <si>
    <t>03.12.02</t>
  </si>
  <si>
    <t>4C</t>
  </si>
  <si>
    <t>5A</t>
  </si>
  <si>
    <t>5B</t>
  </si>
  <si>
    <t>FA</t>
  </si>
  <si>
    <t>FB</t>
  </si>
  <si>
    <t>FC</t>
  </si>
  <si>
    <t>FD</t>
  </si>
  <si>
    <t>FE</t>
  </si>
  <si>
    <t>FF</t>
  </si>
  <si>
    <t>12.12.02</t>
  </si>
  <si>
    <t>Banchile Securitizadora S.A.</t>
  </si>
  <si>
    <t>(*): Bonos subordinados.</t>
  </si>
  <si>
    <t>no pagados</t>
  </si>
  <si>
    <t>07.04.03</t>
  </si>
  <si>
    <t>16.04.03</t>
  </si>
  <si>
    <t>29.05.03</t>
  </si>
  <si>
    <t xml:space="preserve"> Fecha</t>
  </si>
  <si>
    <t>10.07.03</t>
  </si>
  <si>
    <t>09.09.03</t>
  </si>
  <si>
    <t>16.09.03</t>
  </si>
  <si>
    <t>5A1</t>
  </si>
  <si>
    <t>5B1</t>
  </si>
  <si>
    <t>5C1</t>
  </si>
  <si>
    <t>Transa Securitizadora (4)</t>
  </si>
  <si>
    <t>Santander Securitizadora (4)</t>
  </si>
  <si>
    <t xml:space="preserve">Securitizadora Bice S.A. </t>
  </si>
  <si>
    <t>Securitizadora Bice S.A. (4)</t>
  </si>
  <si>
    <t>Santander Securitizadora  (4)</t>
  </si>
  <si>
    <t xml:space="preserve">Transa Securitizadora </t>
  </si>
  <si>
    <t>Transa Securitizadora  (4)</t>
  </si>
  <si>
    <t xml:space="preserve">Securitizadora Bice S.A.  (4) </t>
  </si>
  <si>
    <t xml:space="preserve">Securitizadora Bice S.A. (4) </t>
  </si>
  <si>
    <t xml:space="preserve">B O N O S  S E C U R I T I Z A D O S </t>
  </si>
  <si>
    <t xml:space="preserve">BONOS  SECURITIZADOS </t>
  </si>
  <si>
    <t>COLOCADORES  Y  COLOCACIONES</t>
  </si>
  <si>
    <t>LA</t>
  </si>
  <si>
    <t>LB</t>
  </si>
  <si>
    <t>LC</t>
  </si>
  <si>
    <t>LD</t>
  </si>
  <si>
    <t>LE</t>
  </si>
  <si>
    <t>10.10.03</t>
  </si>
  <si>
    <t>Securitizadora Bice S.A.(4)</t>
  </si>
  <si>
    <t>16.12.03</t>
  </si>
  <si>
    <t>26.12.03</t>
  </si>
  <si>
    <t>MA</t>
  </si>
  <si>
    <t>MB</t>
  </si>
  <si>
    <t>MC</t>
  </si>
  <si>
    <t>NF</t>
  </si>
  <si>
    <t>NG</t>
  </si>
  <si>
    <t>NH</t>
  </si>
  <si>
    <t>NI</t>
  </si>
  <si>
    <t>NJ</t>
  </si>
  <si>
    <t>NK</t>
  </si>
  <si>
    <t xml:space="preserve">Securitizadora Bice S.A.(4) </t>
  </si>
  <si>
    <t>27.10.03</t>
  </si>
  <si>
    <t>09.02.04</t>
  </si>
  <si>
    <t>23.02.04</t>
  </si>
  <si>
    <t>AA1</t>
  </si>
  <si>
    <t>12.04.04</t>
  </si>
  <si>
    <t>15.04.04</t>
  </si>
  <si>
    <t>6A</t>
  </si>
  <si>
    <t>6A1</t>
  </si>
  <si>
    <t>6AA1</t>
  </si>
  <si>
    <t>6B1</t>
  </si>
  <si>
    <t>6C1</t>
  </si>
  <si>
    <t>25.06.04</t>
  </si>
  <si>
    <t>Activos</t>
  </si>
  <si>
    <t>de</t>
  </si>
  <si>
    <t>Respaldo</t>
  </si>
  <si>
    <t>M.H.</t>
  </si>
  <si>
    <t>C.L.</t>
  </si>
  <si>
    <t>M.H.+C.L.</t>
  </si>
  <si>
    <t>Otros</t>
  </si>
  <si>
    <t>F.F.</t>
  </si>
  <si>
    <t>B.</t>
  </si>
  <si>
    <t>Banco del Estado de Chile</t>
  </si>
  <si>
    <t>11.08.04</t>
  </si>
  <si>
    <t>P2D</t>
  </si>
  <si>
    <t>P2E</t>
  </si>
  <si>
    <t>PL</t>
  </si>
  <si>
    <t>PM</t>
  </si>
  <si>
    <t>PN</t>
  </si>
  <si>
    <t>PO</t>
  </si>
  <si>
    <t>PP</t>
  </si>
  <si>
    <t>PQ</t>
  </si>
  <si>
    <t>Securitizadora Bice S.A.  (4)</t>
  </si>
  <si>
    <t>21.09.04</t>
  </si>
  <si>
    <t>07.09.04</t>
  </si>
  <si>
    <t>Transa Securitizadora S.A.</t>
  </si>
  <si>
    <t>Transa Securitizadora S.A.  (4)</t>
  </si>
  <si>
    <t>02.11.04</t>
  </si>
  <si>
    <t>03.11.04</t>
  </si>
  <si>
    <t>7A</t>
  </si>
  <si>
    <t>7B</t>
  </si>
  <si>
    <t>7C</t>
  </si>
  <si>
    <t>29.12.04</t>
  </si>
  <si>
    <t>RR</t>
  </si>
  <si>
    <t>RS</t>
  </si>
  <si>
    <t>RT</t>
  </si>
  <si>
    <t>RU</t>
  </si>
  <si>
    <t>RV</t>
  </si>
  <si>
    <t>RW</t>
  </si>
  <si>
    <t>8A</t>
  </si>
  <si>
    <t>8B</t>
  </si>
  <si>
    <t>23.06.05</t>
  </si>
  <si>
    <t>7D</t>
  </si>
  <si>
    <t>7E</t>
  </si>
  <si>
    <t>26.07.05</t>
  </si>
  <si>
    <t>Securitizadora Bice S.A.  (10)</t>
  </si>
  <si>
    <t>12.08.05</t>
  </si>
  <si>
    <t xml:space="preserve">Santander Securitizadora   </t>
  </si>
  <si>
    <t>UA</t>
  </si>
  <si>
    <t>UB</t>
  </si>
  <si>
    <t>UC</t>
  </si>
  <si>
    <t>UD</t>
  </si>
  <si>
    <t>UE</t>
  </si>
  <si>
    <t>UG</t>
  </si>
  <si>
    <t>9A</t>
  </si>
  <si>
    <t>9B</t>
  </si>
  <si>
    <t>24.10.05</t>
  </si>
  <si>
    <t>10A</t>
  </si>
  <si>
    <t>10B</t>
  </si>
  <si>
    <t>30.12.05</t>
  </si>
  <si>
    <t>Transa Securitizadora S.A.(4)</t>
  </si>
  <si>
    <t>AM</t>
  </si>
  <si>
    <t>BM</t>
  </si>
  <si>
    <t>CM</t>
  </si>
  <si>
    <t>13.09.06</t>
  </si>
  <si>
    <t>12A</t>
  </si>
  <si>
    <t>tasa var</t>
  </si>
  <si>
    <t>6C</t>
  </si>
  <si>
    <t>ACTIVOS SECURITIZADOS</t>
  </si>
  <si>
    <t xml:space="preserve">N° Emisión </t>
  </si>
  <si>
    <t>Fecha Insc.</t>
  </si>
  <si>
    <t xml:space="preserve">Securitizadora </t>
  </si>
  <si>
    <t>Activos Securitizados</t>
  </si>
  <si>
    <t>Originador de los Activos Securitizados</t>
  </si>
  <si>
    <t>Administrador de los Activos Securitizados</t>
  </si>
  <si>
    <t>Transa</t>
  </si>
  <si>
    <t>Mutuos Hipotecarios</t>
  </si>
  <si>
    <t xml:space="preserve">A.M.H.Hepner y Muñoz S.A., A.M.H. Las Américas S.A.(actual Penta Hipotecario), Credycasa S.A., CB Mutuos Hip. S.A., A.M.H. del Centro S.A. </t>
  </si>
  <si>
    <t>Transa Securitizadora (asesorada por ACFIN), Penta Hipotecario Administradora de Mutuos Hipotecarios S.A., Hogar y Mutuos. (1)</t>
  </si>
  <si>
    <t>Transa Securitizadora (asesorada por ACFIN), hogar y Mutuos y Penta Hipotecario Administradora de Mutuos Hipotecarios (1)</t>
  </si>
  <si>
    <t>CB Mutuos Hip.,A.M.H. Las Américas S.A.(actual Penta Hipotecario), A.M.H. del Centro S.A., A.M.H. Hepner y Muñoz S.A, Contémpora Crédito Hip.S.A., Credycasa Créditos Hip.S.A. y Procrédito S.A.</t>
  </si>
  <si>
    <t>Transa Securitizadora (asesorada por ACFIN), Hogar y Mutuo, Penta Hipotecario Administradora de Mutuos Hipotecarios S.A.,Contémpora Crédito Hip. S.A. e Hipotecaria Cruz del Sur.(1)</t>
  </si>
  <si>
    <t>Santander</t>
  </si>
  <si>
    <t xml:space="preserve"> Bco. del  Desarrollo y  otras empresas mutuarias.</t>
  </si>
  <si>
    <t xml:space="preserve"> Banco del  Desarrollo y  Banco Santander-Chile </t>
  </si>
  <si>
    <t>Mutuos Hipotecarios + Contratos de Leasing</t>
  </si>
  <si>
    <t xml:space="preserve">C.L.:Bandesarrollo Soc. de Leasing Inmobiliario.                            M.H.:Banco del Desarrollo. </t>
  </si>
  <si>
    <t>C.L.:Bandesarrollo Sociedad de Leasing Inmobiliario.                     M.H.: Banco del Desarrollo.</t>
  </si>
  <si>
    <t>Security</t>
  </si>
  <si>
    <t>Contratos de Leasing</t>
  </si>
  <si>
    <t>Bhif Soc. de Leasing Inmobiliario S.A.</t>
  </si>
  <si>
    <t>Bhif Sociedad de Leasing Inmobiliario S.A..</t>
  </si>
  <si>
    <t xml:space="preserve">Banco del Desarrollo </t>
  </si>
  <si>
    <t>Inmobiliaria Mapsa S.A.</t>
  </si>
  <si>
    <t>Pagarés Tesorería General de la República</t>
  </si>
  <si>
    <t>Tesorería General de la República de Chile</t>
  </si>
  <si>
    <t xml:space="preserve">Banco Santander Chile </t>
  </si>
  <si>
    <t>Soc. Inmob.Leasing Habitacional Chile S.A y CONCRECES Leasing S.A.</t>
  </si>
  <si>
    <t>Transa Securitizadora S.A. (asesorada por ACFIN) y CONCRECES Leasing S.A.(1)</t>
  </si>
  <si>
    <t>La Construcción</t>
  </si>
  <si>
    <t>Hipotecaria La Construcción S.A.</t>
  </si>
  <si>
    <t>Banco Santiago</t>
  </si>
  <si>
    <t>M.H.:Bco. del Desarrollo.        C.L.:Bco del Desarrollo y Bandesarrollo Sociedad de Leasing Inmobiliario S.A.</t>
  </si>
  <si>
    <t>Banco del Desarrollo y Bandesarrollo Sociedad de Leasing Inmobiliario S.A.</t>
  </si>
  <si>
    <t>M.H.:Hipotecaria Concreces S.A., A.M.H.Hepner y Muñoz S.A., A.M.H.Las Américas S.A..  C.L.:Concreces Leasing.</t>
  </si>
  <si>
    <t>M.H.:Hipotecaria Concreces S.A., A.M.H. Hepner y Muñoz S.A., A.M.H.Las Américas S.A..  C.L.:Concreces Leasing.</t>
  </si>
  <si>
    <t>BCI</t>
  </si>
  <si>
    <t>Banco de Chile (ex A. Edwards)</t>
  </si>
  <si>
    <t>ABN</t>
  </si>
  <si>
    <t xml:space="preserve">C.L.:BBVA Sociedad de Leasing Inmobiliario Bhif S.A. M.H.:BBVA Banco Bhif. </t>
  </si>
  <si>
    <t xml:space="preserve">C.L.:BBVA Sociedad de Leasing Inmobiliario Bhif S.A.                   M.H.: BBVA Banco Bhif. </t>
  </si>
  <si>
    <t>BICE</t>
  </si>
  <si>
    <t xml:space="preserve">C.L.: Bandesarrollo Sociedad de Leasing Inmobiliario e Inmobiliaria Prohogar Ltda.    M.H:Banco del Desarrollo. </t>
  </si>
  <si>
    <t>C.L.:Bandesarrollo Sociedad de Leasing Inmobiliario S.A.              M.H.: Banco del Desarrollo</t>
  </si>
  <si>
    <t>21.11.01</t>
  </si>
  <si>
    <t>Banedwards (Banchile)</t>
  </si>
  <si>
    <t>Banco de Crédito e Inversiones</t>
  </si>
  <si>
    <t>Bonos de la República de Chile</t>
  </si>
  <si>
    <t>Gobierno de la República de Chile</t>
  </si>
  <si>
    <t xml:space="preserve">Santander S.A. Sociedad Securitizadora  </t>
  </si>
  <si>
    <t xml:space="preserve">C.L.:Bandesarrollo Sociedad de Leasing Inmobiliario e Inmobiliaria Prohogar Ltda.     M.H.: Banco del Desarrollo. </t>
  </si>
  <si>
    <t>C.L.:Bandesarrollo Soc. de Leasing Inmobiliario S.A.                     M.H:Banco del Desarrollo</t>
  </si>
  <si>
    <t xml:space="preserve">Delta Leasing Habitacional S.A. y Soc. Inmob. de Leasing Habitacional Chile S.A.                              </t>
  </si>
  <si>
    <t>Transa Securitizadora S.A.(asesorada por ACFIN)(1)</t>
  </si>
  <si>
    <t>ENDESA</t>
  </si>
  <si>
    <t>Banco Bice</t>
  </si>
  <si>
    <t xml:space="preserve">C.L:Concreces Leasing S.A.    M.H.:Hipotecaria Concreces S.A. y Adm.de Mutuos Hipotecarios Hogar y Mutuo S.A. </t>
  </si>
  <si>
    <t xml:space="preserve">Concreces Leasing S.A., Hipotecaria Concreces S.A. y Administradora de Mutuos Hipotecarios Hogar y Mutuo S.A. </t>
  </si>
  <si>
    <t>Pagarés para la adquisición de automóviles</t>
  </si>
  <si>
    <t>Forum Servicios Financieros S.A.</t>
  </si>
  <si>
    <t>BBVA Sociedad de Leasing Inmob. Bhif S.A.</t>
  </si>
  <si>
    <t>BBVA Sociedad de Leasing Inmobiliario Bhif S.A.</t>
  </si>
  <si>
    <t>10.10.02</t>
  </si>
  <si>
    <t>Flujos Futuros Tarjeta Ripley</t>
  </si>
  <si>
    <t>CAR S.A. ( Originadora de créditos de Ripley)</t>
  </si>
  <si>
    <t>CAR S.A.</t>
  </si>
  <si>
    <t>310(*)</t>
  </si>
  <si>
    <t>Resoluciones MOP</t>
  </si>
  <si>
    <t>Dirección General de Obras Públicas</t>
  </si>
  <si>
    <t>Santander S.A. Sociedad Securitizadora</t>
  </si>
  <si>
    <t>14.11.02</t>
  </si>
  <si>
    <t>Flujos Futuros La Polar</t>
  </si>
  <si>
    <t>Inversiones S.C.G. S.A. ( Originadora de créditos de La Polar)</t>
  </si>
  <si>
    <t>Tecnopolar S.A.</t>
  </si>
  <si>
    <t>19.11.02</t>
  </si>
  <si>
    <t>Banchile</t>
  </si>
  <si>
    <t>20.11.02</t>
  </si>
  <si>
    <t>Depósitos a Plazo</t>
  </si>
  <si>
    <t>Banco Santander Chile u otro banco chileno cuya clasificación de riesgo en la época de adquisición sea a lo menos de AA+</t>
  </si>
  <si>
    <t>Banco Santander- Chile</t>
  </si>
  <si>
    <t>BICE(cancelada y nunca colocada)</t>
  </si>
  <si>
    <t>C.L:Bandesarrollo Soc.de Leasing Inmobiliario S.A. y Delta Leasing Habitacional S.A.      M.H.:Bco del Desarrollo</t>
  </si>
  <si>
    <t>20.12.02</t>
  </si>
  <si>
    <t>Flujos Futuros Johnson`s</t>
  </si>
  <si>
    <t>EFECTIVO S.A. ( Originadora de créditos asociado a Johnson's S.A.)</t>
  </si>
  <si>
    <t>EFECTIVO S.A.</t>
  </si>
  <si>
    <t>Flujos Futuros Univ. Diego Portales</t>
  </si>
  <si>
    <t>Universidad Diego Portales</t>
  </si>
  <si>
    <t>Notas emitidas con interés variable</t>
  </si>
  <si>
    <t>Société Générale Option Europe</t>
  </si>
  <si>
    <t>Securitizadora Bice</t>
  </si>
  <si>
    <t>Interamericana</t>
  </si>
  <si>
    <t>Flujos Futuros Univ. de Concepción</t>
  </si>
  <si>
    <t>Universidad de Concepción</t>
  </si>
  <si>
    <t>Securitizadora Interamericana - Universidad de Concepción</t>
  </si>
  <si>
    <t>334(*)</t>
  </si>
  <si>
    <t>337(**)</t>
  </si>
  <si>
    <t>Concreces Leasing</t>
  </si>
  <si>
    <t>30.07.03</t>
  </si>
  <si>
    <t>Bco. Santander- Chile</t>
  </si>
  <si>
    <t>Penta Hipotecario Adm. de Mutuos Hipotecarios S.A.</t>
  </si>
  <si>
    <t>Pagarés para la adquisición de vehículos motorizados</t>
  </si>
  <si>
    <t xml:space="preserve">Inversiones S.C.G. S.A. ( Originadora de créditos de La Polar)                                                          </t>
  </si>
  <si>
    <t>351(***)</t>
  </si>
  <si>
    <t>Bandesarrollo Sociedad de Leasing Inmobiliario S.A.</t>
  </si>
  <si>
    <t>10.11.03</t>
  </si>
  <si>
    <t>Flujos Futuros publicidad Canal 13-PUC</t>
  </si>
  <si>
    <t>Pontificia Universidad Católica de Chile (Canal 13)</t>
  </si>
  <si>
    <t>01.12.03</t>
  </si>
  <si>
    <t>03.12.03</t>
  </si>
  <si>
    <t>Flujos Futuros Hospital Cobre-Calama</t>
  </si>
  <si>
    <t>Las Américas Administradora de Fondos de Inversión.</t>
  </si>
  <si>
    <t>364(***)</t>
  </si>
  <si>
    <t>M.H.: Bco del Desarrollo     C.L.:Prohogar,Delta Leasing y Bandesarrollo Soc. de Leasing  Inmobiliario.</t>
  </si>
  <si>
    <t>Flujos Futuros Ariztía Comercial Ltda.</t>
  </si>
  <si>
    <t>Ariztía Comercial Ltda.</t>
  </si>
  <si>
    <t>Flujos Futuros DIN</t>
  </si>
  <si>
    <t>Cofisa (originadora, financiera y emisora de la tarjeta DIN)</t>
  </si>
  <si>
    <t>Link S.A.</t>
  </si>
  <si>
    <t>Flujos Futuros Salco Brand</t>
  </si>
  <si>
    <t>Matic Kard  S.A.(originadora de créditos de Salco Brand)</t>
  </si>
  <si>
    <t>Matic Kard  S.A.</t>
  </si>
  <si>
    <t>380(**)</t>
  </si>
  <si>
    <t>Hipotecaria Concreces S.A y Concreces Leasing S.A., respectivamente</t>
  </si>
  <si>
    <t>381(***)</t>
  </si>
  <si>
    <t>Leasing Chile S.A.,  Prohogar S.A., Delta Leasing S.A. y Bandesarrollo Soc. de Leasing  Inmobiliario S.A.</t>
  </si>
  <si>
    <t>27.09.04</t>
  </si>
  <si>
    <t>BBVA, Chile y BBVA Sociedad de Leasing Inmob. S.A., respectivamente.</t>
  </si>
  <si>
    <t>BBVA, Chile.</t>
  </si>
  <si>
    <t>C.L: Leasing Chile. M.H.E.: Valoriza, Mutuocentro, Hipotecaria Concreces, Hogar y Mutuos y Penta Hipotecario.</t>
  </si>
  <si>
    <t>Transa Securitizadora (con el apoyo de ACFIN) e Hipotecaria Concreces</t>
  </si>
  <si>
    <t>17.11.04</t>
  </si>
  <si>
    <t>Flujos Futuros Iansagro S.A.(sólo clientes de azúcar)</t>
  </si>
  <si>
    <t>Iansagro S.A.</t>
  </si>
  <si>
    <t>402(***)</t>
  </si>
  <si>
    <t>Bandesarrollo Sociedad de Leasing Inmobiliario S.A., Delta Leasing S.A., Leasing Chile S.A., Inmobiliaria Prohogar S.A.</t>
  </si>
  <si>
    <t>Adm. de Mutuos Hipotecarios Endosables Bice Mutuos S.A.</t>
  </si>
  <si>
    <t>Flujos Futuros Almacenes Paris</t>
  </si>
  <si>
    <t>Administradora de Créditos Comerciales ACC S.A</t>
  </si>
  <si>
    <t>Flujos Futuros Caja de Compensación Los Héroes</t>
  </si>
  <si>
    <t>C.C.A.F Los Héroes</t>
  </si>
  <si>
    <t>425(**)</t>
  </si>
  <si>
    <t>Concreces Leasing S.A.</t>
  </si>
  <si>
    <t>Flujos Futuros, Subsidios fijos a la construcción</t>
  </si>
  <si>
    <t>Ministerio de Justicia</t>
  </si>
  <si>
    <t>Bandesarrollo Sociedad de Leasing Inmobiliario S.A., Delta Leasing S.A., Leasing Chile S.A..</t>
  </si>
  <si>
    <t>Flujos Futuros Caja de Compensación 18 de Septiembre</t>
  </si>
  <si>
    <t>C.C.A.F 18 de Septiembre</t>
  </si>
  <si>
    <t>MH: Casi 90% de la cartera originada por Administradora de Mutuos Hipotecarios del Centro S.A. e Hipotecaria Valoriza S.A. El resto es originado por Credycasa Creditos Hipotecarios S.A., CB Mutuos Hipotecarios S.A. , Contempora Créditos Hipotecarios S.A., Administradora de Mutuos Hipotecarios Cruz del Sur S.A., Procredito S.A. y  Administradora de Mutuos Hipotecarios Hogar / CL: Sociedad Inmobiliaria de Leasing Habitacional Chile S.A.</t>
  </si>
  <si>
    <t>ACFIN.</t>
  </si>
  <si>
    <t>Flujos Futuros Integramédica S.A.</t>
  </si>
  <si>
    <t>Integramédica S.A.</t>
  </si>
  <si>
    <t>Flujos Futuros Córpora Tres Montes S.A.</t>
  </si>
  <si>
    <t>Córpora Tres Montes S.A.(flujos provenietes de las ventas de pastas, aceites y bebidas frías, cuyas principales marcas son Lucchetti, Talliani, Zuko, Yupi y Trisol)</t>
  </si>
  <si>
    <t>Córpora Tres Montes S.A.</t>
  </si>
  <si>
    <t>Flujos Futuros Caja de Compensación La Araucana.</t>
  </si>
  <si>
    <t>C.C.A.F La Araucana</t>
  </si>
  <si>
    <t>Flujos Futuros Copeval S.A.</t>
  </si>
  <si>
    <t>Copeval S.A.</t>
  </si>
  <si>
    <t>A.M.H.:</t>
  </si>
  <si>
    <t>Administradora de Mutuos Hipotecarios</t>
  </si>
  <si>
    <t>C.L.:</t>
  </si>
  <si>
    <t>M.H.:</t>
  </si>
  <si>
    <t>(*):</t>
  </si>
  <si>
    <t>Emisiones fusionadas(N°310 y N°334)</t>
  </si>
  <si>
    <t>(**):</t>
  </si>
  <si>
    <t>Emisiones fusionadas(N°337, N°380 y N°425)</t>
  </si>
  <si>
    <t>(***):</t>
  </si>
  <si>
    <t>Emisiones fusionadas(N°351, N°364, N°381 y N°402)</t>
  </si>
  <si>
    <t>(1) A comienzos de año 2003, Transa Securitizadora S.A., anunció un plan de reforzamiento de su estructura operativa y de la administración directa de los colaterales de los patrimonios separados a su cargo(cinco patrimonios).El reforzamiento de la gestión de los colaterales implicó la sustitución de los administradores primarios Mutuocentro, Leasing Chile, Credycasa y Procrédito. De esta forma es la securitizadora quien gestiona directamente los créditos asociados, sobre la base de un esquema de asesoría operativa contratado con ACFIN. Lo anterior exceptuando las operaciones de Credycasa, cuya gestión es realizada por Hogar y Mutuos.Estas medidas ya han sido implementadas y se encuentran en pleta etapa de ejecución.</t>
  </si>
  <si>
    <t>VJ</t>
  </si>
  <si>
    <t>VK</t>
  </si>
  <si>
    <t>VL</t>
  </si>
  <si>
    <t>VM</t>
  </si>
  <si>
    <t>VN</t>
  </si>
  <si>
    <t>30.11.06</t>
  </si>
  <si>
    <t>VH</t>
  </si>
  <si>
    <t>VI</t>
  </si>
  <si>
    <t>29.11.06</t>
  </si>
  <si>
    <t>Vive Sociedad de Leasing Inmobiliario S.A.</t>
  </si>
  <si>
    <t>6B2</t>
  </si>
  <si>
    <t>30.01.07</t>
  </si>
  <si>
    <t>P3F</t>
  </si>
  <si>
    <t>P3G</t>
  </si>
  <si>
    <t>06.03.07</t>
  </si>
  <si>
    <t>07.03.07</t>
  </si>
  <si>
    <t>15.03.07</t>
  </si>
  <si>
    <t>Flujos Futuros  LIDER</t>
  </si>
  <si>
    <t>Flujos Futuros  La Polar</t>
  </si>
  <si>
    <t>9A1</t>
  </si>
  <si>
    <t>9B1</t>
  </si>
  <si>
    <t>9C1</t>
  </si>
  <si>
    <t>9D1</t>
  </si>
  <si>
    <t>9F1</t>
  </si>
  <si>
    <t>9E 1</t>
  </si>
  <si>
    <t>Administradora de Créditos Comerciales Presto Ltda.</t>
  </si>
  <si>
    <t>13C</t>
  </si>
  <si>
    <t>13D</t>
  </si>
  <si>
    <t>Servicios y Administración de Créditos Comerciales Presto S.A. y Administradora de Créditos Comerciales Presto Ltda.</t>
  </si>
  <si>
    <t xml:space="preserve">Santander Securitizadora(4)  </t>
  </si>
  <si>
    <t>06.06.07</t>
  </si>
  <si>
    <t>8C</t>
  </si>
  <si>
    <t>8D</t>
  </si>
  <si>
    <t>C.L: Leasing Chile. M.H.: Valoriza, Mutuocentro y Credycasa.</t>
  </si>
  <si>
    <t xml:space="preserve">(#): </t>
  </si>
  <si>
    <t>Emisiones fusionadas (N°450 y N°497)</t>
  </si>
  <si>
    <t>450(#)</t>
  </si>
  <si>
    <t>497(#)</t>
  </si>
  <si>
    <t>16.08.07</t>
  </si>
  <si>
    <t>10C</t>
  </si>
  <si>
    <t>10D</t>
  </si>
  <si>
    <t>10E</t>
  </si>
  <si>
    <t>10F</t>
  </si>
  <si>
    <t>28.08.07</t>
  </si>
  <si>
    <t>(%):</t>
  </si>
  <si>
    <t>Emisiones fusionadas (N°490 y N°508)</t>
  </si>
  <si>
    <t>490(%)</t>
  </si>
  <si>
    <t>508(%)</t>
  </si>
  <si>
    <t>16.10.07</t>
  </si>
  <si>
    <t>US$</t>
  </si>
  <si>
    <t>12C</t>
  </si>
  <si>
    <t>(&amp;):</t>
  </si>
  <si>
    <t>Emisiones fusionadas (N°437 y N°487)</t>
  </si>
  <si>
    <t>487(&amp;)</t>
  </si>
  <si>
    <t>437(&amp;)</t>
  </si>
  <si>
    <t>29.11.07</t>
  </si>
  <si>
    <t>14.12.07</t>
  </si>
  <si>
    <t>17A</t>
  </si>
  <si>
    <t>17C</t>
  </si>
  <si>
    <t>27.12.07</t>
  </si>
  <si>
    <t>Itaú Chile</t>
  </si>
  <si>
    <t>Itaú Chile(cancelada y nunca colocada)</t>
  </si>
  <si>
    <t>6D</t>
  </si>
  <si>
    <t>6E</t>
  </si>
  <si>
    <t xml:space="preserve">Interamericana </t>
  </si>
  <si>
    <t>11A2</t>
  </si>
  <si>
    <t>11C2</t>
  </si>
  <si>
    <t>11B2</t>
  </si>
  <si>
    <t>11D2</t>
  </si>
  <si>
    <t>11F2</t>
  </si>
  <si>
    <t>08.02.08</t>
  </si>
  <si>
    <t>10.06.08</t>
  </si>
  <si>
    <t>13A</t>
  </si>
  <si>
    <t>13B</t>
  </si>
  <si>
    <t>13E</t>
  </si>
  <si>
    <t xml:space="preserve">Delta Leasing Habitacional S.A.                       </t>
  </si>
  <si>
    <t>(+)</t>
  </si>
  <si>
    <t>518 (+)</t>
  </si>
  <si>
    <t>495 (+)</t>
  </si>
  <si>
    <t>Banchile Securitizadora S.A.(4)</t>
  </si>
  <si>
    <t>Yankee Bonds Pampa Calichera</t>
  </si>
  <si>
    <t>Yankee Bonds Endesa</t>
  </si>
  <si>
    <t xml:space="preserve">Banchile Securitizadora S.A.(4) </t>
  </si>
  <si>
    <t>28.10.08</t>
  </si>
  <si>
    <t>Pagarés de aportes de financiamniento reembolsables</t>
  </si>
  <si>
    <t>188 personas jurídicas y naturales (acreedoras de pagarés emitidos por empresas de servicios sanitarios al amparo de la Ley de Servicios Sanitarios y del DFL N°70 del MOP de 1988).</t>
  </si>
  <si>
    <t>25.11.08</t>
  </si>
  <si>
    <t>Transa Securitizadora S.A.(3)</t>
  </si>
  <si>
    <t>9C</t>
  </si>
  <si>
    <t>9D</t>
  </si>
  <si>
    <t>Leasing Habitacional Chile S.A., Hipotecaria Valoriza S.A., Mutuocentro S.A.</t>
  </si>
  <si>
    <t>Transa Securitizadora S.A. (apoyada en su labor de administración por ACFIN)</t>
  </si>
  <si>
    <t>Yankee Bonds ENDESA</t>
  </si>
  <si>
    <t>Yankee Bonds Enersis S.A.</t>
  </si>
  <si>
    <t>Securitizadora Security S.A.</t>
  </si>
  <si>
    <t>Securitizadora Security S.A.(4)</t>
  </si>
  <si>
    <t>Securitizadora Security S.A.  (4)</t>
  </si>
  <si>
    <t xml:space="preserve">Securitizadora Security S.A. </t>
  </si>
  <si>
    <t xml:space="preserve">Securitizadora Security S.A.(4) </t>
  </si>
  <si>
    <t xml:space="preserve">BICE </t>
  </si>
  <si>
    <t>20.03.09</t>
  </si>
  <si>
    <t>Flujos Futuros  Falabella</t>
  </si>
  <si>
    <t>Promotora CMR Falabella S.A.</t>
  </si>
  <si>
    <t>27.04.09</t>
  </si>
  <si>
    <t>11È2</t>
  </si>
  <si>
    <t>13F</t>
  </si>
  <si>
    <t>14.05.09</t>
  </si>
  <si>
    <t>A3</t>
  </si>
  <si>
    <t>B3</t>
  </si>
  <si>
    <t>C3</t>
  </si>
  <si>
    <t>D3</t>
  </si>
  <si>
    <t>E3</t>
  </si>
  <si>
    <t>F3</t>
  </si>
  <si>
    <t>VALOR NOMINAL</t>
  </si>
  <si>
    <t>INICIAL</t>
  </si>
  <si>
    <t>(U.REAJ)</t>
  </si>
  <si>
    <t>Banco de Chile</t>
  </si>
  <si>
    <t>Securitizadora Security</t>
  </si>
  <si>
    <t>G</t>
  </si>
  <si>
    <t>B2</t>
  </si>
  <si>
    <t>C2</t>
  </si>
  <si>
    <t>D2</t>
  </si>
  <si>
    <t>E2</t>
  </si>
  <si>
    <t>F2</t>
  </si>
  <si>
    <t>Valores Security S.A., Corredores de Bolsa</t>
  </si>
  <si>
    <t>Securitizadora Security S.A. (*)</t>
  </si>
  <si>
    <t>586 (+)</t>
  </si>
  <si>
    <t>Emisiones fusionadas (N°495; N°518 Y N°586)</t>
  </si>
  <si>
    <t>14.08.09</t>
  </si>
  <si>
    <t>Inversiones SCG S.A.</t>
  </si>
  <si>
    <t>24.08.09</t>
  </si>
  <si>
    <t>Flujos Futuros CCAF Los Héroes</t>
  </si>
  <si>
    <t>C.C.A.F. Los Héroes</t>
  </si>
  <si>
    <t>17.09.09</t>
  </si>
  <si>
    <t>Flujos Futuros CCAF 18 de Septiembre</t>
  </si>
  <si>
    <t>09.10.09</t>
  </si>
  <si>
    <t>Flujos Futuros  ABC-DIN</t>
  </si>
  <si>
    <t>Créditos Organización y Finanzas S.A.(Cofisa, originadora, financiera y emisora de la tarjeta DIN)   yABC Inversiones LTDA.(emisora de la tarjeta ABC)</t>
  </si>
  <si>
    <t>20.01.10</t>
  </si>
  <si>
    <t>12A3</t>
  </si>
  <si>
    <t>12B3</t>
  </si>
  <si>
    <t>12C3</t>
  </si>
  <si>
    <t>12D3</t>
  </si>
  <si>
    <t>12'E3</t>
  </si>
  <si>
    <t>12F3</t>
  </si>
  <si>
    <t>AN</t>
  </si>
  <si>
    <t>BN</t>
  </si>
  <si>
    <t>Santander Securitizadora (3)</t>
  </si>
  <si>
    <t>Banco Santander - Chile</t>
  </si>
  <si>
    <t>Dos depósitos a plazo fijo (+ dos contratos de compraventa futuro de moneda extranjera)</t>
  </si>
  <si>
    <t>10.03.10</t>
  </si>
  <si>
    <t>18.03.10</t>
  </si>
  <si>
    <t>C.C.A.F. La Araucana</t>
  </si>
  <si>
    <t>Compañía Agropecuaria Copeval S.A.</t>
  </si>
  <si>
    <t>Flujos Futuros  CCAF La Araucana</t>
  </si>
  <si>
    <t>08.06.10</t>
  </si>
  <si>
    <t>Depósitos a Plazo + Contratos Forward</t>
  </si>
  <si>
    <t xml:space="preserve">Banco de Chile  </t>
  </si>
  <si>
    <t>BCI (cancelada y nunca colocada)</t>
  </si>
  <si>
    <t>Fintesa Securitizadora S.A.</t>
  </si>
  <si>
    <t>Fintesa Securitizadora S.A.(4)</t>
  </si>
  <si>
    <t>11.04.11</t>
  </si>
  <si>
    <t xml:space="preserve">Securitizadora Sudamericana </t>
  </si>
  <si>
    <t>Securitizadora Sudamericana</t>
  </si>
  <si>
    <t>Securitizadora Sudamericana (4)</t>
  </si>
  <si>
    <t>(3)       : Emisión inscrita y no colocada.</t>
  </si>
  <si>
    <t>(4)       : El monto nominal colocado vigente se incrementa por la capitalización de intereses devengados y no pagados.</t>
  </si>
  <si>
    <t>01.12.11</t>
  </si>
  <si>
    <t>A4</t>
  </si>
  <si>
    <t>A5</t>
  </si>
  <si>
    <t>B4</t>
  </si>
  <si>
    <t>B5</t>
  </si>
  <si>
    <t>C4</t>
  </si>
  <si>
    <t>D1</t>
  </si>
  <si>
    <t>D4</t>
  </si>
  <si>
    <t>E1</t>
  </si>
  <si>
    <t>E4</t>
  </si>
  <si>
    <t>F1</t>
  </si>
  <si>
    <t>F4</t>
  </si>
  <si>
    <t>Securitizadora Bice S.A. (3)</t>
  </si>
  <si>
    <t>26 Depósitps a Plazo fijo (+ 26 Contratos Forward)</t>
  </si>
  <si>
    <t>Banco BICE</t>
  </si>
  <si>
    <t>Securitizadora BICE S.A.</t>
  </si>
  <si>
    <t>02.03.2012</t>
  </si>
  <si>
    <t>Flujos de Pagarés suscritos entre Sociedad Concesionaria de los Lagos S.A. en beneficio del Bco de Chile como acreedor.</t>
  </si>
  <si>
    <t>02.03.12</t>
  </si>
  <si>
    <t>(5)       : En inscripción N°351, series N y O capitalizan intereses hasta el 21/07/2010, mientras que serie P capitaliza intereses hasta el 21/07/2007. En inscripción N°437, serie E capitaliza intereses hasta el 21/06/2005.</t>
  </si>
  <si>
    <t>Securitizadora Bice S.A.  (5)</t>
  </si>
  <si>
    <t>(7)       : Serie RV capitaliza intereses hasta el 21.10.05</t>
  </si>
  <si>
    <t>Securitizadora Bice S.A.  (8)</t>
  </si>
  <si>
    <t>Securitizadora Bice S.A.(4)  (8)</t>
  </si>
  <si>
    <t>Securitizadora Bice S.A.  (9)</t>
  </si>
  <si>
    <t>Securitizadora Bice S.A.  (5)  (9)</t>
  </si>
  <si>
    <t>Securitizadora Bice S.A.  (4)  (9)</t>
  </si>
  <si>
    <t>Securitizadora Bice S.A. (4)   (10)</t>
  </si>
  <si>
    <t>Securitizadora Bice S.A.  (4)  (10)</t>
  </si>
  <si>
    <t>Securitizadora Bice S.A.  (7)  (10)</t>
  </si>
  <si>
    <t>(14)     : Serie B original se transformó en series B y C. Con posterioridad la serie B transformada se convirtio en serie B1 y B2 subordinadas.</t>
  </si>
  <si>
    <t>Transa Securitizadora S.A.  (4) (14)</t>
  </si>
  <si>
    <t>(6)       : Ex emisión N°380.</t>
  </si>
  <si>
    <t xml:space="preserve">Securitizadora Bice S.A. (15)  </t>
  </si>
  <si>
    <t xml:space="preserve">Securitizadora Bice S.A. (15) </t>
  </si>
  <si>
    <t>Securitizadora Bice S.A. (4) (15)</t>
  </si>
  <si>
    <t>Securitizadora Security S.A.(16)</t>
  </si>
  <si>
    <t xml:space="preserve">Securitizadora Security S.A.(16) </t>
  </si>
  <si>
    <t>Securitizadora Security S.A. (16)</t>
  </si>
  <si>
    <t>Securitizadora Security S.A.(16) (4)</t>
  </si>
  <si>
    <t>Securitizadora Security S.A. (18)</t>
  </si>
  <si>
    <t>Securitizadora Security S.A. (18) (4)</t>
  </si>
  <si>
    <t>C.L.      : Contratos de Leasing</t>
  </si>
  <si>
    <t>B.         : Bonos</t>
  </si>
  <si>
    <t xml:space="preserve">(8)       : Ex emisión N°364.     '(9)          : Ex emisión N°381. </t>
  </si>
  <si>
    <t>M.H.         :  Mutuos Hipotecarios</t>
  </si>
  <si>
    <t xml:space="preserve">(15)     : Ex emisión N°487.      (16)        : Ex emisión N°518.       (17)       : Ex emisión N°523.     '(18)      : Ex emisión N°586.   </t>
  </si>
  <si>
    <t xml:space="preserve">(10)     : Ex emisión N°402.      (11)        : Ex emisión N°393.       (12)      : Ex emisión N°410.      (13)       : Ex emisión N°425.      </t>
  </si>
  <si>
    <t>O.R.E.      :  Obligaciones con respaldo del Estado</t>
  </si>
  <si>
    <t>F.F.          :  Flujos Futuros</t>
  </si>
  <si>
    <t>Otros        :  Incluye Pagarés y Depósitos a Plazo</t>
  </si>
  <si>
    <t>25.10.12</t>
  </si>
  <si>
    <t>A6</t>
  </si>
  <si>
    <t>A7</t>
  </si>
  <si>
    <t>A8</t>
  </si>
  <si>
    <t>A9</t>
  </si>
  <si>
    <t>D</t>
  </si>
  <si>
    <t>B6</t>
  </si>
  <si>
    <t>B7</t>
  </si>
  <si>
    <t>B8</t>
  </si>
  <si>
    <t>B9</t>
  </si>
  <si>
    <t>25.10.2012</t>
  </si>
  <si>
    <t>18 Depósitos a Plazo fijo en dólares y sus respectivos derivados de coberura + Bonos BICE en dólares y sus respectivos derivados de coberura .</t>
  </si>
  <si>
    <t>EF Securitizadora S.A.</t>
  </si>
  <si>
    <t>EF Securitizadora S.A.  (4)</t>
  </si>
  <si>
    <t>EF Securitizadora S.A. (6)</t>
  </si>
  <si>
    <t>EF Securitizadora S.A. (4)</t>
  </si>
  <si>
    <t>EF Securitizadora S.A. (13)</t>
  </si>
  <si>
    <t>EF Securitizadora S.A.(17)</t>
  </si>
  <si>
    <t>(19) : Emisión modificada el 7 de marzo de 2014</t>
  </si>
  <si>
    <t>11.03.14</t>
  </si>
  <si>
    <t>11.03.2014</t>
  </si>
  <si>
    <t>28A</t>
  </si>
  <si>
    <t>28B</t>
  </si>
  <si>
    <t>13.05.15</t>
  </si>
  <si>
    <t>30A</t>
  </si>
  <si>
    <t>30C</t>
  </si>
  <si>
    <t>13.05.2015</t>
  </si>
  <si>
    <t>Tipo Bono</t>
  </si>
  <si>
    <t>Emisión</t>
  </si>
  <si>
    <t>Monto Fijo</t>
  </si>
  <si>
    <t>Línea</t>
  </si>
  <si>
    <t>03.07.15</t>
  </si>
  <si>
    <t>1E</t>
  </si>
  <si>
    <t>06.07.15</t>
  </si>
  <si>
    <t>13.07.2015</t>
  </si>
  <si>
    <t>Bono emitido Banco BICE + Contrato cobertura de moneda</t>
  </si>
  <si>
    <t>BICE  Agente de Valores S.A.</t>
  </si>
  <si>
    <t>Securitizadora Bice S.A.(3)</t>
  </si>
  <si>
    <t>16.02.2016</t>
  </si>
  <si>
    <t>16.02.16</t>
  </si>
  <si>
    <t>18A</t>
  </si>
  <si>
    <t>18B</t>
  </si>
  <si>
    <t>2E</t>
  </si>
  <si>
    <t>18C</t>
  </si>
  <si>
    <t>18D</t>
  </si>
  <si>
    <t>Coagra S.A.</t>
  </si>
  <si>
    <t>Flujos Futuros Coagra S.A.</t>
  </si>
  <si>
    <t>(20): 1E= Corresponde a la Primera emisión con cargo a la Línea</t>
  </si>
  <si>
    <t>Banchile Securitizadora S.A.(3)</t>
  </si>
  <si>
    <t>29.04.16</t>
  </si>
  <si>
    <t>Securitizadora Bice S.A.(3)(21)</t>
  </si>
  <si>
    <t>(21): Series modificadas el 29 del abril de 2016</t>
  </si>
  <si>
    <t>06.09.2017</t>
  </si>
  <si>
    <t>06.09.17</t>
  </si>
  <si>
    <t>07.09.17</t>
  </si>
  <si>
    <t>Inmobiliaria Casanuestra S.A.; Hipotecaria La Construcción Leasing S.A.; Hipotecaria Security Principal S.A.; Hipotecaria La Construcción S.A.; Agente Administrador de Mutuos Hipotecarios Andes S.A.</t>
  </si>
  <si>
    <t>Securitizadora Security S.A. (4)</t>
  </si>
  <si>
    <t>11.12.18</t>
  </si>
  <si>
    <t>Securitizadora Security S.A. (3)</t>
  </si>
  <si>
    <t>al 31 de Enero de 2019</t>
  </si>
  <si>
    <t>*VALOR U.F.(31/01/2019)=</t>
  </si>
  <si>
    <t>(1)        : U.F. al 31 de Enero de 2019 es de $27.546,22.-</t>
  </si>
  <si>
    <t>(2)        : Dólar promedio al 31 de Enero de 2019 es de $657,81.-</t>
  </si>
  <si>
    <t>*US$ Promedio(31/01/2019)=</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</si>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</sst>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64" formatCode="_-* #,##0.00_-;\-* #,##0.00_-;_-* &quot;-&quot;??_-;_-@_-"/>
    <numFmt numFmtId="165" formatCode="0.0_)"/>
    <numFmt numFmtId="166" formatCode="General_)"/>
    <numFmt numFmtId="167" formatCode=";;;"/>
    <numFmt numFmtId="168" formatCode="#,##0.0_);\(#,##0.0\)"/>
    <numFmt numFmtId="169" formatCode="dd/mm/yy"/>
    <numFmt numFmtId="170" formatCode="#,##0.000"/>
    <numFmt numFmtId="171" formatCode="dd/mm/yy;@"/>
    <numFmt numFmtId="172" formatCode="0_)"/>
    <numFmt numFmtId="173" formatCode="_(* #,##0_);_(* \(#,##0\);_(* &quot;-&quot;_);_(@_)"/>
    <numFmt numFmtId="174" formatCode="dd/mm/yyyy;@"/>
  </numFmts>
  <fonts count="9" x14ac:knownFonts="1">
    <font>
      <sz val="10"/>
      <name val="Arial"/>
    </font>
    <font>
      <sz val="10"/>
      <name val="Arial"/>
      <family val="2"/>
    </font>
    <font>
      <sz val="8"/>
      <name val="Arial"/>
      <family val="2"/>
    </font>
    <font>
      <sz val="10"/>
      <name val="Arial"/>
      <family val="2"/>
    </font>
    <font>
      <sz val="8"/>
      <name val="Calibri"/>
      <family val="2"/>
      <scheme val="minor"/>
    </font>
    <font>
      <b/>
      <sz val="8"/>
      <name val="Calibri"/>
      <family val="2"/>
      <scheme val="minor"/>
    </font>
    <font>
      <b/>
      <u/>
      <sz val="8"/>
      <name val="Calibri"/>
      <family val="2"/>
      <scheme val="minor"/>
    </font>
    <font>
      <sz val="10"/>
      <name val="Calibri"/>
      <family val="2"/>
      <scheme val="minor"/>
    </font>
    <font>
      <sz val="7"/>
      <name val="Calibri"/>
      <family val="2"/>
      <scheme val="minor"/>
    </font>
  </fonts>
  <fills count="6">
    <fill>
      <patternFill patternType="none"/>
    </fill>
    <fill>
      <patternFill patternType="gray125"/>
    </fill>
    <fill>
      <patternFill patternType="solid">
        <fgColor theme="7" tint="0.59999389629810485"/>
        <bgColor indexed="12"/>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79998168889431442"/>
        <bgColor indexed="12"/>
      </patternFill>
    </fill>
  </fills>
  <borders count="10">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s>
  <cellStyleXfs count="29">
    <xf numFmtId="0" fontId="0" fillId="0" borderId="0" applyNumberForma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9" fontId="3" fillId="0" borderId="0" applyFont="0" applyFill="0" applyBorder="0" applyAlignment="0" applyProtection="0"/>
    <xf numFmtId="0" fontId="3" fillId="0" borderId="0"/>
    <xf numFmtId="173" fontId="3" fillId="0" borderId="0" applyFont="0" applyFill="0" applyBorder="0" applyAlignment="0" applyProtection="0"/>
    <xf numFmtId="0" fontId="3" fillId="0" borderId="0"/>
    <xf numFmtId="17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3" fillId="0" borderId="0" applyFont="0" applyFill="0" applyBorder="0" applyAlignment="0" applyProtection="0"/>
    <xf numFmtId="164" fontId="1" fillId="0" borderId="0" applyFont="0" applyFill="0" applyBorder="0" applyAlignment="0" applyProtection="0"/>
  </cellStyleXfs>
  <cellXfs count="190">
    <xf numFmtId="0" fontId="0" fillId="0" borderId="0" xfId="0"/>
    <xf numFmtId="0" fontId="4" fillId="0" borderId="0" xfId="0" applyFont="1" applyAlignment="1" applyProtection="1">
      <alignment horizontal="center"/>
    </xf>
    <xf numFmtId="0" fontId="4" fillId="0" borderId="0" xfId="0" applyFont="1" applyAlignment="1">
      <alignment horizontal="center"/>
    </xf>
    <xf numFmtId="166" fontId="4" fillId="0" borderId="0" xfId="0" applyNumberFormat="1" applyFont="1" applyProtection="1"/>
    <xf numFmtId="165" fontId="4" fillId="0" borderId="0" xfId="0" applyNumberFormat="1" applyFont="1" applyProtection="1"/>
    <xf numFmtId="0" fontId="4" fillId="0" borderId="0" xfId="0" applyFont="1"/>
    <xf numFmtId="0" fontId="4" fillId="0" borderId="0" xfId="0" applyFont="1" applyBorder="1" applyProtection="1"/>
    <xf numFmtId="0" fontId="4" fillId="0" borderId="0" xfId="0" applyFont="1" applyBorder="1"/>
    <xf numFmtId="0" fontId="4" fillId="0" borderId="0" xfId="0" applyFont="1" applyBorder="1" applyAlignment="1">
      <alignment horizontal="right"/>
    </xf>
    <xf numFmtId="10" fontId="4" fillId="0" borderId="0" xfId="0" quotePrefix="1" applyNumberFormat="1" applyFont="1" applyBorder="1" applyAlignment="1" applyProtection="1">
      <alignment horizontal="center"/>
    </xf>
    <xf numFmtId="165" fontId="4" fillId="0" borderId="0" xfId="0" applyNumberFormat="1" applyFont="1"/>
    <xf numFmtId="0" fontId="4" fillId="0" borderId="0" xfId="0" applyFont="1" applyAlignment="1" applyProtection="1">
      <alignment horizontal="fill"/>
    </xf>
    <xf numFmtId="165" fontId="4" fillId="0" borderId="0" xfId="0" applyNumberFormat="1" applyFont="1" applyAlignment="1" applyProtection="1">
      <alignment horizontal="fill"/>
    </xf>
    <xf numFmtId="0" fontId="4" fillId="0" borderId="0" xfId="0" applyFont="1" applyBorder="1" applyAlignment="1" applyProtection="1">
      <alignment horizontal="fill"/>
    </xf>
    <xf numFmtId="0" fontId="4" fillId="0" borderId="0" xfId="0" applyFont="1" applyBorder="1" applyAlignment="1" applyProtection="1">
      <alignment horizontal="right"/>
    </xf>
    <xf numFmtId="0" fontId="4" fillId="0" borderId="0" xfId="0" applyFont="1" applyFill="1" applyBorder="1" applyAlignment="1" applyProtection="1">
      <alignment horizontal="center"/>
    </xf>
    <xf numFmtId="0" fontId="4" fillId="0" borderId="0" xfId="0" applyFont="1" applyFill="1" applyBorder="1" applyAlignment="1" applyProtection="1">
      <alignment horizontal="left"/>
    </xf>
    <xf numFmtId="0" fontId="4" fillId="0" borderId="0" xfId="0" applyFont="1" applyFill="1" applyBorder="1" applyAlignment="1">
      <alignment horizontal="right"/>
    </xf>
    <xf numFmtId="3" fontId="4" fillId="0" borderId="0" xfId="0" applyNumberFormat="1" applyFont="1" applyFill="1" applyBorder="1" applyAlignment="1" applyProtection="1"/>
    <xf numFmtId="10" fontId="4" fillId="0" borderId="0" xfId="0" quotePrefix="1" applyNumberFormat="1" applyFont="1" applyFill="1" applyBorder="1" applyAlignment="1" applyProtection="1">
      <alignment horizontal="center"/>
    </xf>
    <xf numFmtId="0" fontId="4" fillId="0" borderId="0" xfId="0" applyFont="1" applyFill="1" applyBorder="1" applyAlignment="1">
      <alignment horizontal="left"/>
    </xf>
    <xf numFmtId="0" fontId="4" fillId="0" borderId="0" xfId="0" applyFont="1" applyFill="1" applyBorder="1"/>
    <xf numFmtId="169" fontId="4" fillId="0" borderId="0" xfId="0" applyNumberFormat="1" applyFont="1" applyFill="1" applyAlignment="1" applyProtection="1">
      <alignment horizontal="right"/>
    </xf>
    <xf numFmtId="11" fontId="4" fillId="0" borderId="0" xfId="0" applyNumberFormat="1" applyFont="1" applyFill="1" applyAlignment="1" applyProtection="1">
      <alignment horizontal="center"/>
    </xf>
    <xf numFmtId="4" fontId="4" fillId="0" borderId="0" xfId="0" applyNumberFormat="1" applyFont="1" applyFill="1" applyProtection="1"/>
    <xf numFmtId="39" fontId="4" fillId="0" borderId="0" xfId="0" applyNumberFormat="1" applyFont="1" applyFill="1" applyAlignment="1" applyProtection="1">
      <alignment horizontal="center"/>
    </xf>
    <xf numFmtId="37" fontId="5" fillId="0" borderId="9" xfId="0" applyNumberFormat="1" applyFont="1" applyFill="1" applyBorder="1" applyAlignment="1" applyProtection="1">
      <alignment horizontal="center"/>
    </xf>
    <xf numFmtId="0" fontId="4" fillId="0" borderId="9" xfId="0" applyFont="1" applyFill="1" applyBorder="1" applyAlignment="1">
      <alignment horizontal="center"/>
    </xf>
    <xf numFmtId="0" fontId="4" fillId="0" borderId="9" xfId="0" applyFont="1" applyFill="1" applyBorder="1"/>
    <xf numFmtId="165" fontId="4" fillId="0" borderId="9" xfId="0" applyNumberFormat="1" applyFont="1" applyFill="1" applyBorder="1"/>
    <xf numFmtId="37" fontId="5" fillId="0" borderId="9" xfId="0" applyNumberFormat="1" applyFont="1" applyFill="1" applyBorder="1" applyAlignment="1" applyProtection="1">
      <alignment horizontal="right"/>
    </xf>
    <xf numFmtId="37" fontId="5" fillId="0" borderId="9" xfId="0" applyNumberFormat="1" applyFont="1" applyFill="1" applyBorder="1" applyAlignment="1" applyProtection="1">
      <alignment horizontal="left"/>
    </xf>
    <xf numFmtId="0" fontId="5" fillId="0" borderId="9" xfId="0" applyFont="1" applyFill="1" applyBorder="1" applyAlignment="1" applyProtection="1">
      <alignment horizontal="center"/>
    </xf>
    <xf numFmtId="0" fontId="4" fillId="0" borderId="9" xfId="0" applyFont="1" applyFill="1" applyBorder="1" applyAlignment="1">
      <alignment horizontal="right"/>
    </xf>
    <xf numFmtId="37" fontId="5" fillId="0" borderId="0" xfId="0" applyNumberFormat="1" applyFont="1" applyFill="1" applyBorder="1" applyAlignment="1" applyProtection="1">
      <alignment horizontal="center"/>
    </xf>
    <xf numFmtId="0" fontId="4" fillId="0" borderId="0" xfId="0" applyFont="1" applyFill="1" applyBorder="1" applyAlignment="1">
      <alignment horizontal="center"/>
    </xf>
    <xf numFmtId="165" fontId="4" fillId="0" borderId="0" xfId="0" applyNumberFormat="1" applyFont="1" applyFill="1" applyBorder="1"/>
    <xf numFmtId="4" fontId="4" fillId="0" borderId="0" xfId="0" applyNumberFormat="1" applyFont="1" applyFill="1" applyBorder="1"/>
    <xf numFmtId="167" fontId="4" fillId="0" borderId="0" xfId="0" applyNumberFormat="1" applyFont="1" applyFill="1" applyBorder="1"/>
    <xf numFmtId="37" fontId="5" fillId="0" borderId="0" xfId="0" applyNumberFormat="1" applyFont="1" applyFill="1" applyBorder="1" applyAlignment="1" applyProtection="1">
      <alignment horizontal="right"/>
    </xf>
    <xf numFmtId="37" fontId="4" fillId="0" borderId="0" xfId="0" applyNumberFormat="1" applyFont="1" applyFill="1" applyBorder="1" applyProtection="1"/>
    <xf numFmtId="0" fontId="5" fillId="0" borderId="0" xfId="0" applyFont="1" applyFill="1" applyBorder="1" applyAlignment="1" applyProtection="1">
      <alignment horizontal="center"/>
    </xf>
    <xf numFmtId="0" fontId="5" fillId="0" borderId="0" xfId="0" applyFont="1" applyBorder="1"/>
    <xf numFmtId="37" fontId="4" fillId="0" borderId="0" xfId="0" applyNumberFormat="1" applyFont="1" applyBorder="1" applyProtection="1"/>
    <xf numFmtId="3" fontId="4" fillId="0" borderId="0" xfId="0" applyNumberFormat="1" applyFont="1" applyFill="1"/>
    <xf numFmtId="0" fontId="4" fillId="0" borderId="0" xfId="0" quotePrefix="1" applyFont="1" applyFill="1" applyBorder="1" applyAlignment="1" applyProtection="1">
      <alignment horizontal="left"/>
    </xf>
    <xf numFmtId="14" fontId="4" fillId="0" borderId="0" xfId="0" applyNumberFormat="1" applyFont="1" applyFill="1" applyBorder="1"/>
    <xf numFmtId="14" fontId="4" fillId="0" borderId="0" xfId="0" applyNumberFormat="1" applyFont="1" applyFill="1" applyBorder="1" applyAlignment="1">
      <alignment horizontal="right"/>
    </xf>
    <xf numFmtId="2" fontId="4" fillId="0" borderId="0" xfId="0" applyNumberFormat="1" applyFont="1" applyFill="1" applyBorder="1" applyAlignment="1">
      <alignment horizontal="right"/>
    </xf>
    <xf numFmtId="0" fontId="4" fillId="0" borderId="0" xfId="0" quotePrefix="1" applyFont="1" applyBorder="1" applyAlignment="1" applyProtection="1">
      <alignment horizontal="left"/>
    </xf>
    <xf numFmtId="0" fontId="4" fillId="0" borderId="0" xfId="0" quotePrefix="1" applyFont="1" applyBorder="1" applyAlignment="1">
      <alignment horizontal="left"/>
    </xf>
    <xf numFmtId="169" fontId="4" fillId="0" borderId="0" xfId="0" applyNumberFormat="1" applyFont="1" applyFill="1" applyAlignment="1" applyProtection="1">
      <alignment horizontal="center"/>
    </xf>
    <xf numFmtId="4" fontId="4" fillId="0" borderId="0" xfId="0" applyNumberFormat="1" applyFont="1" applyFill="1" applyBorder="1" applyProtection="1"/>
    <xf numFmtId="39" fontId="4" fillId="0" borderId="0" xfId="0" applyNumberFormat="1" applyFont="1" applyFill="1" applyBorder="1" applyAlignment="1" applyProtection="1">
      <alignment horizontal="center"/>
    </xf>
    <xf numFmtId="168" fontId="4" fillId="0" borderId="0" xfId="0" applyNumberFormat="1" applyFont="1" applyFill="1" applyBorder="1" applyAlignment="1" applyProtection="1">
      <alignment horizontal="center"/>
    </xf>
    <xf numFmtId="3" fontId="4" fillId="0" borderId="0" xfId="0" applyNumberFormat="1" applyFont="1"/>
    <xf numFmtId="3" fontId="4" fillId="0" borderId="0" xfId="0" applyNumberFormat="1" applyFont="1" applyFill="1" applyBorder="1" applyProtection="1"/>
    <xf numFmtId="3" fontId="5" fillId="0" borderId="9" xfId="0" applyNumberFormat="1" applyFont="1" applyFill="1" applyBorder="1" applyAlignment="1" applyProtection="1">
      <alignment horizontal="right"/>
    </xf>
    <xf numFmtId="3" fontId="5" fillId="0" borderId="9" xfId="0" applyNumberFormat="1" applyFont="1" applyFill="1" applyBorder="1" applyProtection="1"/>
    <xf numFmtId="3" fontId="5" fillId="0" borderId="9" xfId="0" applyNumberFormat="1" applyFont="1" applyFill="1" applyBorder="1" applyAlignment="1" applyProtection="1"/>
    <xf numFmtId="3" fontId="5" fillId="0" borderId="0" xfId="0" applyNumberFormat="1" applyFont="1" applyFill="1" applyBorder="1" applyAlignment="1" applyProtection="1">
      <alignment horizontal="right"/>
    </xf>
    <xf numFmtId="3" fontId="5" fillId="0" borderId="0" xfId="0" applyNumberFormat="1" applyFont="1" applyFill="1" applyBorder="1" applyProtection="1"/>
    <xf numFmtId="3" fontId="5" fillId="0" borderId="9" xfId="0" applyNumberFormat="1" applyFont="1" applyFill="1" applyBorder="1" applyAlignment="1" applyProtection="1">
      <alignment horizontal="center"/>
    </xf>
    <xf numFmtId="0" fontId="5" fillId="0" borderId="0" xfId="0" applyFont="1" applyFill="1" applyBorder="1" applyAlignment="1">
      <alignment horizontal="center"/>
    </xf>
    <xf numFmtId="0" fontId="4" fillId="0" borderId="0" xfId="0" applyFont="1" applyBorder="1" applyAlignment="1">
      <alignment horizontal="center"/>
    </xf>
    <xf numFmtId="0" fontId="7" fillId="0" borderId="0" xfId="0" applyFont="1" applyBorder="1"/>
    <xf numFmtId="0" fontId="4" fillId="0" borderId="0" xfId="0" applyFont="1" applyBorder="1" applyAlignment="1">
      <alignment horizontal="center" vertical="center" wrapText="1"/>
    </xf>
    <xf numFmtId="0" fontId="4" fillId="0" borderId="0" xfId="0" applyFont="1" applyBorder="1" applyAlignment="1">
      <alignment vertical="center" wrapText="1"/>
    </xf>
    <xf numFmtId="0" fontId="4" fillId="0" borderId="0" xfId="0" applyFont="1" applyBorder="1" applyAlignment="1">
      <alignment vertical="top" wrapText="1"/>
    </xf>
    <xf numFmtId="0" fontId="4" fillId="0" borderId="0" xfId="0" applyFont="1" applyFill="1" applyBorder="1" applyAlignment="1">
      <alignment vertical="top" wrapText="1"/>
    </xf>
    <xf numFmtId="0" fontId="4" fillId="0" borderId="9" xfId="0" applyFont="1" applyBorder="1" applyAlignment="1">
      <alignment horizontal="center" vertical="center" wrapText="1"/>
    </xf>
    <xf numFmtId="0" fontId="4" fillId="0" borderId="9" xfId="0" applyFont="1" applyBorder="1" applyAlignment="1">
      <alignment vertical="center" wrapText="1"/>
    </xf>
    <xf numFmtId="0" fontId="4" fillId="0" borderId="9" xfId="0" applyFont="1" applyBorder="1" applyAlignment="1">
      <alignment vertical="top" wrapText="1"/>
    </xf>
    <xf numFmtId="0" fontId="4" fillId="0" borderId="9" xfId="0" applyFont="1" applyFill="1" applyBorder="1" applyAlignment="1">
      <alignment vertical="top" wrapText="1"/>
    </xf>
    <xf numFmtId="0" fontId="4" fillId="0" borderId="9" xfId="0" applyFont="1" applyFill="1" applyBorder="1" applyAlignment="1">
      <alignment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vertical="center" wrapText="1"/>
    </xf>
    <xf numFmtId="0" fontId="7" fillId="0" borderId="0" xfId="0" applyFont="1" applyFill="1" applyBorder="1"/>
    <xf numFmtId="0" fontId="4" fillId="0" borderId="9" xfId="0" applyFont="1" applyFill="1" applyBorder="1" applyAlignment="1">
      <alignment horizontal="center" vertical="center" wrapText="1"/>
    </xf>
    <xf numFmtId="0" fontId="8" fillId="0" borderId="0" xfId="0" applyFont="1" applyFill="1" applyBorder="1" applyAlignment="1">
      <alignment horizontal="right"/>
    </xf>
    <xf numFmtId="171" fontId="4" fillId="0" borderId="9" xfId="0" applyNumberFormat="1" applyFont="1" applyFill="1" applyBorder="1" applyAlignment="1">
      <alignment vertical="center" wrapText="1"/>
    </xf>
    <xf numFmtId="171" fontId="4" fillId="0" borderId="0" xfId="0" applyNumberFormat="1" applyFont="1" applyFill="1" applyBorder="1" applyAlignment="1">
      <alignment vertical="center" wrapText="1"/>
    </xf>
    <xf numFmtId="0" fontId="4" fillId="0" borderId="1" xfId="0" applyFont="1" applyFill="1" applyBorder="1" applyAlignment="1">
      <alignment vertical="center" wrapText="1"/>
    </xf>
    <xf numFmtId="0" fontId="4" fillId="0" borderId="9" xfId="0" applyFont="1" applyFill="1" applyBorder="1" applyAlignment="1">
      <alignment horizontal="justify" vertical="center" wrapText="1"/>
    </xf>
    <xf numFmtId="0" fontId="4" fillId="0" borderId="0" xfId="0" applyFont="1" applyFill="1" applyAlignment="1">
      <alignment horizontal="center"/>
    </xf>
    <xf numFmtId="0" fontId="4" fillId="0" borderId="0" xfId="0" quotePrefix="1" applyFont="1" applyFill="1" applyAlignment="1" applyProtection="1">
      <alignment horizontal="center"/>
    </xf>
    <xf numFmtId="1" fontId="4" fillId="0" borderId="0" xfId="0" applyNumberFormat="1" applyFont="1" applyFill="1" applyProtection="1"/>
    <xf numFmtId="14" fontId="4" fillId="0" borderId="0" xfId="0" applyNumberFormat="1" applyFont="1" applyFill="1" applyAlignment="1">
      <alignment horizontal="center"/>
    </xf>
    <xf numFmtId="170" fontId="4" fillId="0" borderId="0" xfId="0" applyNumberFormat="1" applyFont="1" applyFill="1" applyProtection="1"/>
    <xf numFmtId="168" fontId="4" fillId="0" borderId="0" xfId="0" applyNumberFormat="1" applyFont="1" applyFill="1" applyAlignment="1" applyProtection="1">
      <alignment horizontal="center"/>
    </xf>
    <xf numFmtId="37" fontId="4" fillId="0" borderId="0" xfId="0" quotePrefix="1" applyNumberFormat="1" applyFont="1" applyFill="1" applyBorder="1" applyAlignment="1" applyProtection="1">
      <alignment horizontal="center"/>
    </xf>
    <xf numFmtId="3" fontId="4" fillId="0" borderId="0" xfId="2" applyNumberFormat="1" applyFont="1" applyFill="1" applyBorder="1"/>
    <xf numFmtId="0" fontId="5" fillId="2" borderId="3" xfId="0" applyFont="1" applyFill="1" applyBorder="1" applyAlignment="1" applyProtection="1">
      <alignment horizontal="center" vertical="center" wrapText="1"/>
    </xf>
    <xf numFmtId="0" fontId="6" fillId="2" borderId="1" xfId="0" quotePrefix="1" applyFont="1" applyFill="1" applyBorder="1" applyAlignment="1" applyProtection="1">
      <alignment horizontal="center" vertical="center" wrapText="1"/>
    </xf>
    <xf numFmtId="0" fontId="5" fillId="2" borderId="1" xfId="0" applyFont="1" applyFill="1" applyBorder="1" applyAlignment="1" applyProtection="1">
      <alignment horizontal="center"/>
    </xf>
    <xf numFmtId="0" fontId="5" fillId="2" borderId="5" xfId="0" applyFont="1" applyFill="1" applyBorder="1" applyAlignment="1" applyProtection="1">
      <alignment horizontal="center" vertical="center" wrapText="1"/>
    </xf>
    <xf numFmtId="0" fontId="5" fillId="2" borderId="0" xfId="0" applyFont="1" applyFill="1" applyBorder="1" applyAlignment="1" applyProtection="1">
      <alignment horizontal="center"/>
    </xf>
    <xf numFmtId="0" fontId="5" fillId="2" borderId="0" xfId="0" applyFont="1" applyFill="1" applyBorder="1"/>
    <xf numFmtId="165" fontId="5" fillId="2" borderId="0" xfId="0" applyNumberFormat="1" applyFont="1" applyFill="1" applyBorder="1" applyProtection="1"/>
    <xf numFmtId="167" fontId="5" fillId="2" borderId="6" xfId="0" applyNumberFormat="1" applyFont="1" applyFill="1" applyBorder="1" applyAlignment="1" applyProtection="1">
      <alignment horizontal="center"/>
    </xf>
    <xf numFmtId="167" fontId="5" fillId="2" borderId="6" xfId="0" applyNumberFormat="1" applyFont="1" applyFill="1" applyBorder="1" applyAlignment="1" applyProtection="1">
      <alignment horizontal="center" wrapText="1"/>
    </xf>
    <xf numFmtId="167" fontId="5" fillId="2" borderId="6" xfId="0" quotePrefix="1" applyNumberFormat="1" applyFont="1" applyFill="1" applyBorder="1" applyAlignment="1" applyProtection="1">
      <alignment horizontal="right"/>
      <protection locked="0"/>
    </xf>
    <xf numFmtId="0" fontId="5" fillId="2" borderId="6" xfId="0" applyFont="1" applyFill="1" applyBorder="1"/>
    <xf numFmtId="3" fontId="5" fillId="2" borderId="2" xfId="0" applyNumberFormat="1" applyFont="1" applyFill="1" applyBorder="1" applyAlignment="1" applyProtection="1">
      <alignment horizontal="center"/>
    </xf>
    <xf numFmtId="3" fontId="5" fillId="2" borderId="0" xfId="0" applyNumberFormat="1" applyFont="1" applyFill="1" applyBorder="1" applyAlignment="1" applyProtection="1">
      <alignment horizontal="center"/>
    </xf>
    <xf numFmtId="3" fontId="5" fillId="2" borderId="4" xfId="0" quotePrefix="1" applyNumberFormat="1" applyFont="1" applyFill="1" applyBorder="1" applyAlignment="1" applyProtection="1">
      <alignment horizontal="center"/>
    </xf>
    <xf numFmtId="3" fontId="5" fillId="2" borderId="4" xfId="0" applyNumberFormat="1" applyFont="1" applyFill="1" applyBorder="1"/>
    <xf numFmtId="3" fontId="5" fillId="2" borderId="6" xfId="0" applyNumberFormat="1" applyFont="1" applyFill="1" applyBorder="1" applyAlignment="1" applyProtection="1">
      <alignment horizontal="center"/>
    </xf>
    <xf numFmtId="3" fontId="5" fillId="2" borderId="7" xfId="0" applyNumberFormat="1" applyFont="1" applyFill="1" applyBorder="1"/>
    <xf numFmtId="0" fontId="5" fillId="2" borderId="6" xfId="0" applyFont="1" applyFill="1" applyBorder="1" applyAlignment="1">
      <alignment horizontal="center"/>
    </xf>
    <xf numFmtId="3" fontId="5" fillId="2" borderId="6" xfId="0" applyNumberFormat="1" applyFont="1" applyFill="1" applyBorder="1" applyAlignment="1">
      <alignment horizontal="center"/>
    </xf>
    <xf numFmtId="0" fontId="4" fillId="0" borderId="0" xfId="0" applyFont="1" applyFill="1" applyAlignment="1" applyProtection="1">
      <alignment horizontal="left"/>
    </xf>
    <xf numFmtId="0" fontId="4" fillId="0" borderId="0" xfId="0" applyFont="1" applyFill="1" applyBorder="1"/>
    <xf numFmtId="0" fontId="4" fillId="0" borderId="0" xfId="0" applyFont="1" applyFill="1" applyAlignment="1" applyProtection="1">
      <alignment horizontal="center"/>
    </xf>
    <xf numFmtId="3" fontId="4" fillId="0" borderId="0" xfId="0" quotePrefix="1" applyNumberFormat="1" applyFont="1" applyFill="1" applyBorder="1" applyAlignment="1" applyProtection="1">
      <alignment horizontal="center" vertical="center"/>
    </xf>
    <xf numFmtId="0" fontId="4" fillId="0" borderId="0" xfId="0" applyFont="1" applyFill="1"/>
    <xf numFmtId="3" fontId="4" fillId="0" borderId="0" xfId="0" applyNumberFormat="1" applyFont="1" applyFill="1" applyProtection="1"/>
    <xf numFmtId="167" fontId="5" fillId="2" borderId="8" xfId="0" quotePrefix="1" applyNumberFormat="1" applyFont="1" applyFill="1" applyBorder="1" applyAlignment="1" applyProtection="1">
      <alignment horizontal="right"/>
      <protection locked="0"/>
    </xf>
    <xf numFmtId="0" fontId="5" fillId="3" borderId="3" xfId="0" applyFont="1" applyFill="1" applyBorder="1"/>
    <xf numFmtId="0" fontId="5" fillId="3" borderId="1" xfId="0" applyFont="1" applyFill="1" applyBorder="1"/>
    <xf numFmtId="0" fontId="5" fillId="3" borderId="2" xfId="0" applyFont="1" applyFill="1" applyBorder="1"/>
    <xf numFmtId="0" fontId="5" fillId="3" borderId="8" xfId="0" applyFont="1" applyFill="1" applyBorder="1" applyAlignment="1">
      <alignment vertical="center" wrapText="1"/>
    </xf>
    <xf numFmtId="0" fontId="5" fillId="3" borderId="6" xfId="0" applyFont="1" applyFill="1" applyBorder="1" applyAlignment="1">
      <alignment vertical="center" wrapText="1"/>
    </xf>
    <xf numFmtId="0" fontId="5" fillId="3" borderId="6" xfId="0" applyFont="1" applyFill="1" applyBorder="1" applyAlignment="1">
      <alignment horizontal="center" vertical="center" wrapText="1"/>
    </xf>
    <xf numFmtId="0" fontId="5" fillId="3" borderId="7" xfId="0" applyFont="1" applyFill="1" applyBorder="1" applyAlignment="1">
      <alignment vertical="center" wrapText="1"/>
    </xf>
    <xf numFmtId="3" fontId="4" fillId="0" borderId="0" xfId="15" applyNumberFormat="1" applyFont="1" applyFill="1" applyBorder="1"/>
    <xf numFmtId="3" fontId="4" fillId="0" borderId="0" xfId="14" applyNumberFormat="1" applyFont="1" applyFill="1" applyBorder="1"/>
    <xf numFmtId="0" fontId="4" fillId="0" borderId="0" xfId="0" applyNumberFormat="1" applyFont="1" applyFill="1" applyAlignment="1" applyProtection="1">
      <alignment horizontal="right"/>
    </xf>
    <xf numFmtId="165" fontId="5" fillId="0" borderId="0" xfId="0" quotePrefix="1" applyNumberFormat="1" applyFont="1" applyAlignment="1" applyProtection="1">
      <alignment horizontal="left"/>
    </xf>
    <xf numFmtId="0" fontId="5" fillId="0" borderId="0" xfId="0" quotePrefix="1" applyFont="1" applyBorder="1" applyAlignment="1" applyProtection="1">
      <alignment horizontal="left"/>
    </xf>
    <xf numFmtId="0" fontId="5" fillId="0" borderId="0" xfId="0" quotePrefix="1" applyFont="1" applyAlignment="1" applyProtection="1">
      <alignment horizontal="left"/>
    </xf>
    <xf numFmtId="0" fontId="5" fillId="2" borderId="1" xfId="0" applyFont="1" applyFill="1" applyBorder="1" applyAlignment="1" applyProtection="1">
      <alignment horizontal="center" vertical="center" wrapText="1"/>
    </xf>
    <xf numFmtId="0" fontId="5" fillId="2" borderId="0" xfId="0" applyFont="1" applyFill="1" applyBorder="1" applyAlignment="1" applyProtection="1">
      <alignment horizontal="center" vertical="center" wrapText="1"/>
    </xf>
    <xf numFmtId="2" fontId="4" fillId="0" borderId="0" xfId="0" applyNumberFormat="1" applyFont="1"/>
    <xf numFmtId="3" fontId="4" fillId="0" borderId="0" xfId="0" applyNumberFormat="1" applyFont="1" applyAlignment="1">
      <alignment horizontal="center"/>
    </xf>
    <xf numFmtId="3" fontId="4" fillId="0" borderId="0" xfId="0" applyNumberFormat="1" applyFont="1" applyFill="1" applyAlignment="1" applyProtection="1">
      <alignment horizontal="fill"/>
    </xf>
    <xf numFmtId="3" fontId="4" fillId="0" borderId="0" xfId="0" applyNumberFormat="1" applyFont="1" applyFill="1" applyBorder="1" applyAlignment="1" applyProtection="1">
      <alignment horizontal="fill"/>
    </xf>
    <xf numFmtId="169" fontId="4" fillId="0" borderId="0" xfId="0" applyNumberFormat="1" applyFont="1" applyFill="1" applyBorder="1" applyAlignment="1" applyProtection="1">
      <alignment horizontal="center"/>
    </xf>
    <xf numFmtId="3" fontId="4" fillId="0" borderId="0" xfId="10" applyNumberFormat="1" applyFont="1" applyFill="1" applyBorder="1"/>
    <xf numFmtId="165" fontId="5" fillId="0" borderId="0" xfId="0" quotePrefix="1" applyNumberFormat="1" applyFont="1" applyFill="1" applyAlignment="1" applyProtection="1">
      <alignment horizontal="left"/>
    </xf>
    <xf numFmtId="0" fontId="5" fillId="4" borderId="0" xfId="0" applyFont="1" applyFill="1" applyBorder="1"/>
    <xf numFmtId="0" fontId="5" fillId="4" borderId="6" xfId="0" applyFont="1" applyFill="1" applyBorder="1"/>
    <xf numFmtId="0" fontId="5" fillId="4" borderId="6" xfId="0" applyFont="1" applyFill="1" applyBorder="1" applyAlignment="1">
      <alignment horizontal="center"/>
    </xf>
    <xf numFmtId="0" fontId="4" fillId="0" borderId="0" xfId="0" applyFont="1" applyFill="1" applyBorder="1" applyAlignment="1" applyProtection="1">
      <alignment horizontal="fill"/>
    </xf>
    <xf numFmtId="0" fontId="5" fillId="4" borderId="3" xfId="0" applyFont="1" applyFill="1" applyBorder="1"/>
    <xf numFmtId="0" fontId="5" fillId="4" borderId="1" xfId="0" applyFont="1" applyFill="1" applyBorder="1" applyAlignment="1">
      <alignment horizontal="center"/>
    </xf>
    <xf numFmtId="0" fontId="5" fillId="4" borderId="5" xfId="0" applyFont="1" applyFill="1" applyBorder="1"/>
    <xf numFmtId="0" fontId="5" fillId="4" borderId="0" xfId="0" applyFont="1" applyFill="1" applyBorder="1" applyAlignment="1">
      <alignment horizontal="center"/>
    </xf>
    <xf numFmtId="0" fontId="5" fillId="4" borderId="8" xfId="0" applyFont="1" applyFill="1" applyBorder="1"/>
    <xf numFmtId="3" fontId="4" fillId="0" borderId="0" xfId="15" applyNumberFormat="1" applyFont="1" applyFill="1" applyBorder="1" applyAlignment="1">
      <alignment horizontal="center" vertical="center"/>
    </xf>
    <xf numFmtId="3" fontId="4" fillId="0" borderId="0" xfId="0" applyNumberFormat="1" applyFont="1" applyFill="1" applyBorder="1" applyAlignment="1" applyProtection="1">
      <alignment horizontal="center"/>
    </xf>
    <xf numFmtId="3" fontId="5" fillId="2" borderId="1" xfId="0" applyNumberFormat="1" applyFont="1" applyFill="1" applyBorder="1" applyAlignment="1" applyProtection="1">
      <alignment horizontal="center"/>
    </xf>
    <xf numFmtId="165" fontId="4" fillId="0" borderId="0" xfId="0" applyNumberFormat="1" applyFont="1" applyFill="1"/>
    <xf numFmtId="0" fontId="4" fillId="0" borderId="0" xfId="0" applyFont="1" applyFill="1" applyAlignment="1" applyProtection="1">
      <alignment horizontal="fill"/>
    </xf>
    <xf numFmtId="165" fontId="4" fillId="0" borderId="0" xfId="0" applyNumberFormat="1" applyFont="1" applyFill="1" applyAlignment="1" applyProtection="1">
      <alignment horizontal="fill"/>
    </xf>
    <xf numFmtId="4" fontId="4" fillId="0" borderId="0" xfId="0" applyNumberFormat="1" applyFont="1" applyFill="1" applyAlignment="1" applyProtection="1">
      <alignment horizontal="center"/>
    </xf>
    <xf numFmtId="3" fontId="4" fillId="0" borderId="0" xfId="0" applyNumberFormat="1" applyFont="1" applyFill="1" applyAlignment="1" applyProtection="1">
      <alignment horizontal="center"/>
    </xf>
    <xf numFmtId="3" fontId="4" fillId="0" borderId="0" xfId="15" applyNumberFormat="1" applyFont="1" applyFill="1" applyBorder="1" applyAlignment="1">
      <alignment horizontal="right"/>
    </xf>
    <xf numFmtId="3" fontId="4" fillId="0" borderId="0" xfId="0" applyNumberFormat="1" applyFont="1" applyFill="1" applyBorder="1" applyAlignment="1" applyProtection="1">
      <alignment horizontal="right"/>
    </xf>
    <xf numFmtId="3" fontId="4" fillId="0" borderId="0" xfId="0" applyNumberFormat="1" applyFont="1" applyFill="1" applyAlignment="1" applyProtection="1">
      <alignment horizontal="right"/>
    </xf>
    <xf numFmtId="0" fontId="4" fillId="0" borderId="0" xfId="0" quotePrefix="1" applyFont="1" applyFill="1" applyAlignment="1" applyProtection="1">
      <alignment horizontal="left"/>
    </xf>
    <xf numFmtId="4" fontId="4" fillId="0" borderId="0" xfId="0" applyNumberFormat="1" applyFont="1" applyFill="1"/>
    <xf numFmtId="174" fontId="4" fillId="0" borderId="0" xfId="0" applyNumberFormat="1" applyFont="1" applyFill="1"/>
    <xf numFmtId="172" fontId="4" fillId="0" borderId="0" xfId="0" quotePrefix="1" applyNumberFormat="1" applyFont="1" applyFill="1" applyAlignment="1" applyProtection="1">
      <alignment horizontal="left"/>
    </xf>
    <xf numFmtId="3" fontId="5" fillId="4" borderId="6" xfId="0" applyNumberFormat="1" applyFont="1" applyFill="1" applyBorder="1" applyAlignment="1">
      <alignment horizontal="center"/>
    </xf>
    <xf numFmtId="0" fontId="5" fillId="0" borderId="0" xfId="0" applyFont="1" applyFill="1" applyAlignment="1" applyProtection="1">
      <alignment horizontal="left"/>
    </xf>
    <xf numFmtId="0" fontId="5" fillId="4" borderId="1" xfId="0" applyFont="1" applyFill="1" applyBorder="1" applyAlignment="1">
      <alignment horizontal="centerContinuous"/>
    </xf>
    <xf numFmtId="3" fontId="5" fillId="4" borderId="1" xfId="0" applyNumberFormat="1" applyFont="1" applyFill="1" applyBorder="1" applyAlignment="1">
      <alignment horizontal="centerContinuous"/>
    </xf>
    <xf numFmtId="3" fontId="5" fillId="4" borderId="1" xfId="0" applyNumberFormat="1" applyFont="1" applyFill="1" applyBorder="1" applyAlignment="1">
      <alignment horizontal="center"/>
    </xf>
    <xf numFmtId="0" fontId="5" fillId="4" borderId="2" xfId="0" applyFont="1" applyFill="1" applyBorder="1" applyAlignment="1">
      <alignment horizontal="center"/>
    </xf>
    <xf numFmtId="3" fontId="5" fillId="4" borderId="0" xfId="0" applyNumberFormat="1" applyFont="1" applyFill="1" applyBorder="1" applyAlignment="1">
      <alignment horizontal="center"/>
    </xf>
    <xf numFmtId="0" fontId="5" fillId="4" borderId="4" xfId="0" applyFont="1" applyFill="1" applyBorder="1" applyAlignment="1">
      <alignment horizontal="center"/>
    </xf>
    <xf numFmtId="0" fontId="5" fillId="4" borderId="7" xfId="0" applyFont="1" applyFill="1" applyBorder="1" applyAlignment="1">
      <alignment horizontal="center"/>
    </xf>
    <xf numFmtId="0" fontId="5" fillId="5" borderId="3" xfId="0" applyFont="1" applyFill="1" applyBorder="1"/>
    <xf numFmtId="0" fontId="5" fillId="5" borderId="1" xfId="0" applyFont="1" applyFill="1" applyBorder="1" applyAlignment="1">
      <alignment horizontal="center"/>
    </xf>
    <xf numFmtId="0" fontId="5" fillId="5" borderId="1" xfId="0" applyFont="1" applyFill="1" applyBorder="1"/>
    <xf numFmtId="0" fontId="5" fillId="5" borderId="5" xfId="0" applyFont="1" applyFill="1" applyBorder="1"/>
    <xf numFmtId="0" fontId="5" fillId="5" borderId="0" xfId="0" applyFont="1" applyFill="1" applyBorder="1" applyAlignment="1">
      <alignment horizontal="center"/>
    </xf>
    <xf numFmtId="0" fontId="5" fillId="5" borderId="0" xfId="0" applyFont="1" applyFill="1" applyBorder="1"/>
    <xf numFmtId="0" fontId="5" fillId="5" borderId="0" xfId="0" quotePrefix="1" applyFont="1" applyFill="1" applyBorder="1" applyAlignment="1">
      <alignment horizontal="center"/>
    </xf>
    <xf numFmtId="0" fontId="5" fillId="5" borderId="8" xfId="0" applyFont="1" applyFill="1" applyBorder="1"/>
    <xf numFmtId="0" fontId="5" fillId="5" borderId="6" xfId="0" applyFont="1" applyFill="1" applyBorder="1" applyAlignment="1">
      <alignment horizontal="center"/>
    </xf>
    <xf numFmtId="0" fontId="5" fillId="5" borderId="6" xfId="0" applyFont="1" applyFill="1" applyBorder="1"/>
    <xf numFmtId="0" fontId="5" fillId="5" borderId="6" xfId="0" applyFont="1" applyFill="1" applyBorder="1" applyAlignment="1">
      <alignment horizontal="right"/>
    </xf>
    <xf numFmtId="0" fontId="5" fillId="5" borderId="6" xfId="0" quotePrefix="1" applyFont="1" applyFill="1" applyBorder="1" applyAlignment="1">
      <alignment horizontal="center"/>
    </xf>
    <xf numFmtId="11" fontId="4" fillId="0" borderId="0" xfId="0" applyNumberFormat="1" applyFont="1" applyFill="1" applyBorder="1" applyAlignment="1" applyProtection="1">
      <alignment horizontal="center"/>
    </xf>
    <xf numFmtId="3" fontId="5" fillId="2" borderId="1" xfId="0" applyNumberFormat="1" applyFont="1" applyFill="1" applyBorder="1" applyAlignment="1" applyProtection="1">
      <alignment horizontal="center"/>
    </xf>
    <xf numFmtId="165" fontId="5" fillId="2" borderId="0" xfId="0" applyNumberFormat="1" applyFont="1" applyFill="1" applyBorder="1" applyAlignment="1" applyProtection="1">
      <alignment horizontal="center"/>
    </xf>
    <xf numFmtId="0" fontId="5" fillId="2" borderId="1" xfId="0" quotePrefix="1" applyFont="1" applyFill="1" applyBorder="1" applyAlignment="1" applyProtection="1">
      <alignment horizontal="center"/>
    </xf>
    <xf numFmtId="0" fontId="4" fillId="0" borderId="0" xfId="0" applyFont="1" applyFill="1" applyBorder="1" applyAlignment="1">
      <alignment horizontal="left" vertical="top" wrapText="1"/>
    </xf>
  </cellXfs>
  <cellStyles count="29">
    <cellStyle name="Millares [0] 2" xfId="2"/>
    <cellStyle name="Millares [0] 2 2" xfId="17"/>
    <cellStyle name="Millares [0] 3" xfId="15"/>
    <cellStyle name="Millares 2" xfId="27"/>
    <cellStyle name="Millares 3" xfId="28"/>
    <cellStyle name="Normal" xfId="0" builtinId="0"/>
    <cellStyle name="Normal 10" xfId="10"/>
    <cellStyle name="Normal 10 2" xfId="25"/>
    <cellStyle name="Normal 11" xfId="11"/>
    <cellStyle name="Normal 11 2" xfId="26"/>
    <cellStyle name="Normal 12" xfId="12"/>
    <cellStyle name="Normal 13" xfId="14"/>
    <cellStyle name="Normal 2" xfId="1"/>
    <cellStyle name="Normal 2 2" xfId="16"/>
    <cellStyle name="Normal 3" xfId="3"/>
    <cellStyle name="Normal 3 2" xfId="18"/>
    <cellStyle name="Normal 4" xfId="4"/>
    <cellStyle name="Normal 4 2" xfId="19"/>
    <cellStyle name="Normal 5" xfId="5"/>
    <cellStyle name="Normal 5 2" xfId="20"/>
    <cellStyle name="Normal 6" xfId="6"/>
    <cellStyle name="Normal 6 2" xfId="21"/>
    <cellStyle name="Normal 7" xfId="7"/>
    <cellStyle name="Normal 7 2" xfId="22"/>
    <cellStyle name="Normal 8" xfId="8"/>
    <cellStyle name="Normal 8 2" xfId="23"/>
    <cellStyle name="Normal 9" xfId="9"/>
    <cellStyle name="Normal 9 2" xfId="24"/>
    <cellStyle name="Porcentaje 2" xfId="13"/>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26"/>
  <sheetViews>
    <sheetView tabSelected="1" workbookViewId="0">
      <pane ySplit="8" topLeftCell="A9" activePane="bottomLeft" state="frozen"/>
      <selection pane="bottomLeft" activeCell="A3" sqref="A3"/>
    </sheetView>
  </sheetViews>
  <sheetFormatPr baseColWidth="10" defaultColWidth="11.7109375" defaultRowHeight="11.25" x14ac:dyDescent="0.2"/>
  <cols>
    <col min="1" max="1" width="37.28515625" style="5" customWidth="1"/>
    <col min="2" max="2" width="10.28515625" style="5" bestFit="1" customWidth="1"/>
    <col min="3" max="3" width="14" style="2" customWidth="1"/>
    <col min="4" max="4" width="9.85546875" style="2" bestFit="1" customWidth="1"/>
    <col min="5" max="5" width="5.42578125" style="5" bestFit="1" customWidth="1"/>
    <col min="6" max="6" width="13" style="10" bestFit="1" customWidth="1"/>
    <col min="7" max="7" width="7.7109375" style="5" bestFit="1" customWidth="1"/>
    <col min="8" max="8" width="9.5703125" style="5" bestFit="1" customWidth="1"/>
    <col min="9" max="9" width="9.85546875" style="5" bestFit="1" customWidth="1"/>
    <col min="10" max="10" width="13.7109375" style="5" bestFit="1" customWidth="1"/>
    <col min="11" max="11" width="15" style="55" bestFit="1" customWidth="1"/>
    <col min="12" max="12" width="13.7109375" style="55" bestFit="1" customWidth="1"/>
    <col min="13" max="13" width="16.7109375" style="55" bestFit="1" customWidth="1"/>
    <col min="14" max="15" width="16.140625" style="55" bestFit="1" customWidth="1"/>
    <col min="16" max="16384" width="11.7109375" style="115"/>
  </cols>
  <sheetData>
    <row r="1" spans="1:15" x14ac:dyDescent="0.2">
      <c r="A1" s="128" t="s">
        <v>3</v>
      </c>
      <c r="B1" s="128"/>
      <c r="C1" s="1"/>
      <c r="E1" s="3"/>
      <c r="F1" s="4"/>
    </row>
    <row r="2" spans="1:15" x14ac:dyDescent="0.2">
      <c r="A2" s="128" t="s">
        <v>172</v>
      </c>
      <c r="B2" s="128"/>
      <c r="C2" s="1"/>
      <c r="E2" s="3"/>
      <c r="F2" s="4"/>
    </row>
    <row r="3" spans="1:15" x14ac:dyDescent="0.2">
      <c r="A3" s="130" t="s">
        <v>720</v>
      </c>
      <c r="B3" s="130"/>
      <c r="G3" s="5" t="s">
        <v>5</v>
      </c>
    </row>
    <row r="4" spans="1:15" x14ac:dyDescent="0.2">
      <c r="A4" s="11"/>
      <c r="B4" s="11"/>
      <c r="C4" s="1"/>
      <c r="D4" s="1"/>
      <c r="E4" s="11"/>
      <c r="F4" s="12"/>
      <c r="G4" s="153" t="s">
        <v>5</v>
      </c>
      <c r="H4" s="153"/>
      <c r="I4" s="153"/>
      <c r="J4" s="153"/>
      <c r="K4" s="135"/>
      <c r="L4" s="135"/>
      <c r="M4" s="135"/>
      <c r="N4" s="135"/>
      <c r="O4" s="135"/>
    </row>
    <row r="5" spans="1:15" ht="12.75" customHeight="1" x14ac:dyDescent="0.2">
      <c r="A5" s="92" t="s">
        <v>6</v>
      </c>
      <c r="B5" s="131" t="s">
        <v>688</v>
      </c>
      <c r="C5" s="93" t="s">
        <v>7</v>
      </c>
      <c r="D5" s="93"/>
      <c r="E5" s="188" t="s">
        <v>8</v>
      </c>
      <c r="F5" s="188"/>
      <c r="G5" s="94" t="s">
        <v>9</v>
      </c>
      <c r="H5" s="94" t="s">
        <v>10</v>
      </c>
      <c r="I5" s="94" t="s">
        <v>206</v>
      </c>
      <c r="J5" s="94" t="s">
        <v>11</v>
      </c>
      <c r="K5" s="186" t="s">
        <v>556</v>
      </c>
      <c r="L5" s="186"/>
      <c r="M5" s="151" t="s">
        <v>12</v>
      </c>
      <c r="N5" s="151" t="s">
        <v>13</v>
      </c>
      <c r="O5" s="103" t="s">
        <v>14</v>
      </c>
    </row>
    <row r="6" spans="1:15" ht="12.75" customHeight="1" x14ac:dyDescent="0.2">
      <c r="A6" s="95"/>
      <c r="B6" s="132"/>
      <c r="C6" s="96"/>
      <c r="D6" s="96"/>
      <c r="E6" s="97"/>
      <c r="F6" s="98"/>
      <c r="G6" s="97"/>
      <c r="H6" s="96" t="s">
        <v>23</v>
      </c>
      <c r="I6" s="96" t="s">
        <v>207</v>
      </c>
      <c r="J6" s="96" t="s">
        <v>24</v>
      </c>
      <c r="K6" s="104" t="s">
        <v>557</v>
      </c>
      <c r="L6" s="104" t="s">
        <v>25</v>
      </c>
      <c r="M6" s="104" t="s">
        <v>26</v>
      </c>
      <c r="N6" s="104" t="s">
        <v>27</v>
      </c>
      <c r="O6" s="105" t="s">
        <v>28</v>
      </c>
    </row>
    <row r="7" spans="1:15" ht="12.75" customHeight="1" x14ac:dyDescent="0.2">
      <c r="A7" s="95"/>
      <c r="B7" s="132" t="s">
        <v>689</v>
      </c>
      <c r="C7" s="96" t="s">
        <v>39</v>
      </c>
      <c r="D7" s="96" t="s">
        <v>156</v>
      </c>
      <c r="E7" s="187" t="s">
        <v>40</v>
      </c>
      <c r="F7" s="187"/>
      <c r="G7" s="97"/>
      <c r="H7" s="96" t="s">
        <v>41</v>
      </c>
      <c r="I7" s="96" t="s">
        <v>208</v>
      </c>
      <c r="J7" s="96" t="s">
        <v>42</v>
      </c>
      <c r="K7" s="104" t="s">
        <v>558</v>
      </c>
      <c r="L7" s="104" t="s">
        <v>43</v>
      </c>
      <c r="M7" s="104" t="s">
        <v>44</v>
      </c>
      <c r="N7" s="104" t="s">
        <v>152</v>
      </c>
      <c r="O7" s="106"/>
    </row>
    <row r="8" spans="1:15" x14ac:dyDescent="0.2">
      <c r="A8" s="117" t="s">
        <v>721</v>
      </c>
      <c r="B8" s="101"/>
      <c r="C8" s="99"/>
      <c r="D8" s="100">
        <v>27546.22</v>
      </c>
      <c r="E8" s="101"/>
      <c r="F8" s="99"/>
      <c r="G8" s="99" t="s">
        <v>724</v>
      </c>
      <c r="H8" s="100">
        <v>657.81</v>
      </c>
      <c r="I8" s="102"/>
      <c r="J8" s="109"/>
      <c r="K8" s="110"/>
      <c r="L8" s="110"/>
      <c r="M8" s="107" t="s">
        <v>55</v>
      </c>
      <c r="N8" s="110" t="s">
        <v>28</v>
      </c>
      <c r="O8" s="108"/>
    </row>
    <row r="9" spans="1:15" x14ac:dyDescent="0.2">
      <c r="A9" s="153"/>
      <c r="B9" s="153"/>
      <c r="C9" s="113"/>
      <c r="D9" s="155"/>
      <c r="E9" s="153"/>
      <c r="F9" s="154"/>
      <c r="G9" s="153"/>
      <c r="H9" s="113"/>
      <c r="I9" s="113"/>
      <c r="J9" s="113"/>
      <c r="K9" s="156"/>
      <c r="L9" s="135"/>
      <c r="M9" s="135"/>
      <c r="N9" s="135"/>
      <c r="O9" s="135"/>
    </row>
    <row r="10" spans="1:15" x14ac:dyDescent="0.2">
      <c r="A10" s="111" t="s">
        <v>69</v>
      </c>
      <c r="B10" s="111" t="s">
        <v>690</v>
      </c>
      <c r="C10" s="113">
        <v>199</v>
      </c>
      <c r="D10" s="113" t="s">
        <v>75</v>
      </c>
      <c r="E10" s="113" t="s">
        <v>58</v>
      </c>
      <c r="F10" s="24">
        <v>168</v>
      </c>
      <c r="G10" s="85" t="s">
        <v>76</v>
      </c>
      <c r="H10" s="25">
        <v>6.5</v>
      </c>
      <c r="I10" s="113" t="s">
        <v>209</v>
      </c>
      <c r="J10" s="89">
        <v>11.5</v>
      </c>
      <c r="K10" s="116">
        <v>168000</v>
      </c>
      <c r="L10" s="116">
        <v>0</v>
      </c>
      <c r="M10" s="116">
        <f t="shared" ref="M10:M20" si="0">ROUND((L10*$D$8/1000),0)</f>
        <v>0</v>
      </c>
      <c r="N10" s="116"/>
      <c r="O10" s="116"/>
    </row>
    <row r="11" spans="1:15" x14ac:dyDescent="0.2">
      <c r="A11" s="111" t="s">
        <v>69</v>
      </c>
      <c r="B11" s="111" t="s">
        <v>690</v>
      </c>
      <c r="C11" s="113">
        <v>199</v>
      </c>
      <c r="D11" s="113" t="s">
        <v>75</v>
      </c>
      <c r="E11" s="113" t="s">
        <v>58</v>
      </c>
      <c r="F11" s="24">
        <v>143</v>
      </c>
      <c r="G11" s="85" t="s">
        <v>77</v>
      </c>
      <c r="H11" s="25">
        <v>6.3</v>
      </c>
      <c r="I11" s="113" t="s">
        <v>209</v>
      </c>
      <c r="J11" s="89">
        <v>24.5</v>
      </c>
      <c r="K11" s="116">
        <v>143000</v>
      </c>
      <c r="L11" s="116">
        <v>10389.01</v>
      </c>
      <c r="M11" s="116">
        <f t="shared" si="0"/>
        <v>286178</v>
      </c>
      <c r="N11" s="116">
        <v>1471</v>
      </c>
      <c r="O11" s="116">
        <v>287649</v>
      </c>
    </row>
    <row r="12" spans="1:15" x14ac:dyDescent="0.2">
      <c r="A12" s="111" t="s">
        <v>69</v>
      </c>
      <c r="B12" s="111" t="s">
        <v>690</v>
      </c>
      <c r="C12" s="113">
        <v>202</v>
      </c>
      <c r="D12" s="113" t="s">
        <v>78</v>
      </c>
      <c r="E12" s="113" t="s">
        <v>58</v>
      </c>
      <c r="F12" s="24">
        <v>230</v>
      </c>
      <c r="G12" s="85" t="s">
        <v>79</v>
      </c>
      <c r="H12" s="25">
        <v>7.4</v>
      </c>
      <c r="I12" s="113" t="s">
        <v>209</v>
      </c>
      <c r="J12" s="89">
        <v>5</v>
      </c>
      <c r="K12" s="116">
        <v>230000</v>
      </c>
      <c r="L12" s="116">
        <v>0</v>
      </c>
      <c r="M12" s="116">
        <f t="shared" si="0"/>
        <v>0</v>
      </c>
      <c r="N12" s="116"/>
      <c r="O12" s="116"/>
    </row>
    <row r="13" spans="1:15" x14ac:dyDescent="0.2">
      <c r="A13" s="111" t="s">
        <v>163</v>
      </c>
      <c r="B13" s="111" t="s">
        <v>690</v>
      </c>
      <c r="C13" s="113">
        <v>202</v>
      </c>
      <c r="D13" s="113" t="s">
        <v>78</v>
      </c>
      <c r="E13" s="113" t="s">
        <v>58</v>
      </c>
      <c r="F13" s="24">
        <v>317</v>
      </c>
      <c r="G13" s="85" t="s">
        <v>80</v>
      </c>
      <c r="H13" s="25">
        <v>7.4</v>
      </c>
      <c r="I13" s="113" t="s">
        <v>209</v>
      </c>
      <c r="J13" s="89">
        <v>20</v>
      </c>
      <c r="K13" s="116">
        <v>317000</v>
      </c>
      <c r="L13" s="116">
        <v>0</v>
      </c>
      <c r="M13" s="116">
        <f t="shared" si="0"/>
        <v>0</v>
      </c>
      <c r="N13" s="116"/>
      <c r="O13" s="116"/>
    </row>
    <row r="14" spans="1:15" x14ac:dyDescent="0.2">
      <c r="A14" s="111" t="s">
        <v>86</v>
      </c>
      <c r="B14" s="111" t="s">
        <v>690</v>
      </c>
      <c r="C14" s="113">
        <v>211</v>
      </c>
      <c r="D14" s="113" t="s">
        <v>117</v>
      </c>
      <c r="E14" s="113" t="s">
        <v>58</v>
      </c>
      <c r="F14" s="24">
        <v>290</v>
      </c>
      <c r="G14" s="113" t="s">
        <v>61</v>
      </c>
      <c r="H14" s="25">
        <v>6.9</v>
      </c>
      <c r="I14" s="113" t="s">
        <v>209</v>
      </c>
      <c r="J14" s="89">
        <v>20</v>
      </c>
      <c r="K14" s="116">
        <v>290000</v>
      </c>
      <c r="L14" s="157">
        <v>7210.6</v>
      </c>
      <c r="M14" s="158">
        <f t="shared" si="0"/>
        <v>198625</v>
      </c>
      <c r="N14" s="158">
        <v>442</v>
      </c>
      <c r="O14" s="157">
        <v>199067</v>
      </c>
    </row>
    <row r="15" spans="1:15" ht="12" customHeight="1" x14ac:dyDescent="0.2">
      <c r="A15" s="111" t="s">
        <v>86</v>
      </c>
      <c r="B15" s="111" t="s">
        <v>690</v>
      </c>
      <c r="C15" s="113">
        <v>211</v>
      </c>
      <c r="D15" s="113" t="s">
        <v>117</v>
      </c>
      <c r="E15" s="113" t="s">
        <v>58</v>
      </c>
      <c r="F15" s="24">
        <v>128</v>
      </c>
      <c r="G15" s="113" t="s">
        <v>62</v>
      </c>
      <c r="H15" s="25">
        <v>6.9</v>
      </c>
      <c r="I15" s="113" t="s">
        <v>209</v>
      </c>
      <c r="J15" s="89">
        <v>20</v>
      </c>
      <c r="K15" s="116">
        <v>128000</v>
      </c>
      <c r="L15" s="157">
        <v>3207.12</v>
      </c>
      <c r="M15" s="158">
        <f t="shared" si="0"/>
        <v>88344</v>
      </c>
      <c r="N15" s="158">
        <v>197</v>
      </c>
      <c r="O15" s="157">
        <v>88541</v>
      </c>
    </row>
    <row r="16" spans="1:15" x14ac:dyDescent="0.2">
      <c r="A16" s="111" t="s">
        <v>164</v>
      </c>
      <c r="B16" s="111" t="s">
        <v>690</v>
      </c>
      <c r="C16" s="113">
        <v>211</v>
      </c>
      <c r="D16" s="113" t="s">
        <v>117</v>
      </c>
      <c r="E16" s="113" t="s">
        <v>58</v>
      </c>
      <c r="F16" s="24">
        <v>22</v>
      </c>
      <c r="G16" s="113" t="s">
        <v>63</v>
      </c>
      <c r="H16" s="25">
        <v>6.9</v>
      </c>
      <c r="I16" s="113" t="s">
        <v>209</v>
      </c>
      <c r="J16" s="89">
        <v>20</v>
      </c>
      <c r="K16" s="116">
        <v>22000</v>
      </c>
      <c r="L16" s="157">
        <v>82387.14</v>
      </c>
      <c r="M16" s="158">
        <f t="shared" si="0"/>
        <v>2269454</v>
      </c>
      <c r="N16" s="158">
        <v>5053</v>
      </c>
      <c r="O16" s="157">
        <v>2274507</v>
      </c>
    </row>
    <row r="17" spans="1:15" x14ac:dyDescent="0.2">
      <c r="A17" s="16"/>
      <c r="B17" s="16"/>
      <c r="C17" s="15"/>
      <c r="D17" s="15"/>
      <c r="E17" s="15"/>
      <c r="F17" s="52"/>
      <c r="G17" s="15"/>
      <c r="H17" s="53"/>
      <c r="I17" s="15"/>
      <c r="J17" s="54"/>
      <c r="K17" s="56"/>
      <c r="L17" s="56"/>
      <c r="M17" s="56"/>
      <c r="N17" s="56"/>
      <c r="O17" s="56"/>
    </row>
    <row r="18" spans="1:15" x14ac:dyDescent="0.2">
      <c r="A18" s="16" t="s">
        <v>86</v>
      </c>
      <c r="B18" s="111" t="s">
        <v>690</v>
      </c>
      <c r="C18" s="15">
        <v>221</v>
      </c>
      <c r="D18" s="15" t="s">
        <v>83</v>
      </c>
      <c r="E18" s="15" t="s">
        <v>58</v>
      </c>
      <c r="F18" s="52">
        <v>330</v>
      </c>
      <c r="G18" s="15" t="s">
        <v>84</v>
      </c>
      <c r="H18" s="53">
        <v>7.4</v>
      </c>
      <c r="I18" s="15" t="s">
        <v>211</v>
      </c>
      <c r="J18" s="54">
        <v>20</v>
      </c>
      <c r="K18" s="56">
        <v>330000</v>
      </c>
      <c r="L18" s="125">
        <v>2815.04</v>
      </c>
      <c r="M18" s="56">
        <f>ROUND((L18*$D$8/1000),0)</f>
        <v>77544</v>
      </c>
      <c r="N18" s="56">
        <v>185</v>
      </c>
      <c r="O18" s="126">
        <v>77729</v>
      </c>
    </row>
    <row r="19" spans="1:15" x14ac:dyDescent="0.2">
      <c r="A19" s="16" t="s">
        <v>86</v>
      </c>
      <c r="B19" s="111" t="s">
        <v>690</v>
      </c>
      <c r="C19" s="15">
        <v>221</v>
      </c>
      <c r="D19" s="15" t="s">
        <v>83</v>
      </c>
      <c r="E19" s="15" t="s">
        <v>58</v>
      </c>
      <c r="F19" s="52">
        <v>43</v>
      </c>
      <c r="G19" s="15" t="s">
        <v>70</v>
      </c>
      <c r="H19" s="53">
        <v>7.4</v>
      </c>
      <c r="I19" s="15" t="s">
        <v>211</v>
      </c>
      <c r="J19" s="54">
        <v>20</v>
      </c>
      <c r="K19" s="56">
        <v>43000</v>
      </c>
      <c r="L19" s="125">
        <v>281.52</v>
      </c>
      <c r="M19" s="56">
        <f t="shared" si="0"/>
        <v>7755</v>
      </c>
      <c r="N19" s="91">
        <v>18</v>
      </c>
      <c r="O19" s="126">
        <v>7773</v>
      </c>
    </row>
    <row r="20" spans="1:15" x14ac:dyDescent="0.2">
      <c r="A20" s="16" t="s">
        <v>86</v>
      </c>
      <c r="B20" s="111" t="s">
        <v>690</v>
      </c>
      <c r="C20" s="15">
        <v>221</v>
      </c>
      <c r="D20" s="15" t="s">
        <v>83</v>
      </c>
      <c r="E20" s="15" t="s">
        <v>58</v>
      </c>
      <c r="F20" s="52">
        <v>240</v>
      </c>
      <c r="G20" s="15" t="s">
        <v>72</v>
      </c>
      <c r="H20" s="53">
        <v>7.4</v>
      </c>
      <c r="I20" s="15" t="s">
        <v>211</v>
      </c>
      <c r="J20" s="54">
        <v>12</v>
      </c>
      <c r="K20" s="56">
        <v>240000</v>
      </c>
      <c r="L20" s="125">
        <v>0</v>
      </c>
      <c r="M20" s="56">
        <f t="shared" si="0"/>
        <v>0</v>
      </c>
      <c r="N20" s="56"/>
      <c r="O20" s="126"/>
    </row>
    <row r="21" spans="1:15" x14ac:dyDescent="0.2">
      <c r="A21" s="16" t="s">
        <v>86</v>
      </c>
      <c r="B21" s="111" t="s">
        <v>690</v>
      </c>
      <c r="C21" s="15">
        <v>221</v>
      </c>
      <c r="D21" s="15" t="s">
        <v>83</v>
      </c>
      <c r="E21" s="15" t="s">
        <v>58</v>
      </c>
      <c r="F21" s="52">
        <v>55</v>
      </c>
      <c r="G21" s="15" t="s">
        <v>74</v>
      </c>
      <c r="H21" s="53">
        <v>7.4</v>
      </c>
      <c r="I21" s="15" t="s">
        <v>211</v>
      </c>
      <c r="J21" s="54">
        <v>12</v>
      </c>
      <c r="K21" s="56">
        <v>55000</v>
      </c>
      <c r="L21" s="125">
        <v>0</v>
      </c>
      <c r="M21" s="56">
        <f>ROUND((L21*$D$8/1000),0)</f>
        <v>0</v>
      </c>
      <c r="N21" s="56"/>
      <c r="O21" s="126"/>
    </row>
    <row r="22" spans="1:15" x14ac:dyDescent="0.2">
      <c r="A22" s="16" t="s">
        <v>164</v>
      </c>
      <c r="B22" s="111" t="s">
        <v>690</v>
      </c>
      <c r="C22" s="15">
        <v>221</v>
      </c>
      <c r="D22" s="15" t="s">
        <v>83</v>
      </c>
      <c r="E22" s="15" t="s">
        <v>58</v>
      </c>
      <c r="F22" s="52">
        <v>50</v>
      </c>
      <c r="G22" s="15" t="s">
        <v>85</v>
      </c>
      <c r="H22" s="53">
        <v>7.4</v>
      </c>
      <c r="I22" s="15" t="s">
        <v>211</v>
      </c>
      <c r="J22" s="54">
        <v>20</v>
      </c>
      <c r="K22" s="56">
        <v>50000</v>
      </c>
      <c r="L22" s="125">
        <v>200409</v>
      </c>
      <c r="M22" s="56">
        <f>ROUND((L22*$D$8/1000),0)</f>
        <v>5520510</v>
      </c>
      <c r="N22" s="56">
        <v>13097</v>
      </c>
      <c r="O22" s="126">
        <v>5533607</v>
      </c>
    </row>
    <row r="23" spans="1:15" x14ac:dyDescent="0.2">
      <c r="A23" s="111" t="s">
        <v>537</v>
      </c>
      <c r="B23" s="111" t="s">
        <v>690</v>
      </c>
      <c r="C23" s="113">
        <v>225</v>
      </c>
      <c r="D23" s="113" t="s">
        <v>87</v>
      </c>
      <c r="E23" s="113" t="s">
        <v>58</v>
      </c>
      <c r="F23" s="24">
        <v>427</v>
      </c>
      <c r="G23" s="113" t="s">
        <v>88</v>
      </c>
      <c r="H23" s="25">
        <v>7.5</v>
      </c>
      <c r="I23" s="113" t="s">
        <v>210</v>
      </c>
      <c r="J23" s="89">
        <v>24</v>
      </c>
      <c r="K23" s="116">
        <v>427000</v>
      </c>
      <c r="L23" s="56">
        <v>0</v>
      </c>
      <c r="M23" s="56">
        <v>0</v>
      </c>
      <c r="N23" s="56"/>
      <c r="O23" s="56"/>
    </row>
    <row r="24" spans="1:15" x14ac:dyDescent="0.2">
      <c r="A24" s="111" t="s">
        <v>538</v>
      </c>
      <c r="B24" s="111" t="s">
        <v>690</v>
      </c>
      <c r="C24" s="113">
        <v>225</v>
      </c>
      <c r="D24" s="113" t="s">
        <v>87</v>
      </c>
      <c r="E24" s="113" t="s">
        <v>58</v>
      </c>
      <c r="F24" s="24">
        <v>36</v>
      </c>
      <c r="G24" s="113" t="s">
        <v>89</v>
      </c>
      <c r="H24" s="25">
        <v>7.5</v>
      </c>
      <c r="I24" s="113" t="s">
        <v>210</v>
      </c>
      <c r="J24" s="89">
        <v>24</v>
      </c>
      <c r="K24" s="116">
        <v>36000</v>
      </c>
      <c r="L24" s="56">
        <v>0</v>
      </c>
      <c r="M24" s="56">
        <v>0</v>
      </c>
      <c r="N24" s="56"/>
      <c r="O24" s="56"/>
    </row>
    <row r="25" spans="1:15" x14ac:dyDescent="0.2">
      <c r="A25" s="111"/>
      <c r="B25" s="111"/>
      <c r="C25" s="113"/>
      <c r="D25" s="113"/>
      <c r="E25" s="113"/>
      <c r="F25" s="24"/>
      <c r="G25" s="113"/>
      <c r="H25" s="25"/>
      <c r="I25" s="113"/>
      <c r="J25" s="89"/>
      <c r="K25" s="116"/>
      <c r="L25" s="116"/>
      <c r="M25" s="116"/>
      <c r="N25" s="116"/>
      <c r="O25" s="116"/>
    </row>
    <row r="26" spans="1:15" x14ac:dyDescent="0.2">
      <c r="A26" s="111" t="s">
        <v>537</v>
      </c>
      <c r="B26" s="111" t="s">
        <v>690</v>
      </c>
      <c r="C26" s="113">
        <v>228</v>
      </c>
      <c r="D26" s="113" t="s">
        <v>92</v>
      </c>
      <c r="E26" s="113" t="s">
        <v>58</v>
      </c>
      <c r="F26" s="24">
        <v>433</v>
      </c>
      <c r="G26" s="113" t="s">
        <v>76</v>
      </c>
      <c r="H26" s="25">
        <v>7.5</v>
      </c>
      <c r="I26" s="113" t="s">
        <v>210</v>
      </c>
      <c r="J26" s="89">
        <v>21</v>
      </c>
      <c r="K26" s="116">
        <v>433000</v>
      </c>
      <c r="L26" s="116">
        <v>49656</v>
      </c>
      <c r="M26" s="116">
        <f>ROUND((L26*$D$8/1000),0)</f>
        <v>1367835</v>
      </c>
      <c r="N26" s="116">
        <v>8394</v>
      </c>
      <c r="O26" s="116">
        <v>1376229</v>
      </c>
    </row>
    <row r="27" spans="1:15" x14ac:dyDescent="0.2">
      <c r="A27" s="111" t="s">
        <v>538</v>
      </c>
      <c r="B27" s="111" t="s">
        <v>690</v>
      </c>
      <c r="C27" s="113">
        <v>228</v>
      </c>
      <c r="D27" s="113" t="s">
        <v>92</v>
      </c>
      <c r="E27" s="113" t="s">
        <v>58</v>
      </c>
      <c r="F27" s="24">
        <v>60</v>
      </c>
      <c r="G27" s="113" t="s">
        <v>77</v>
      </c>
      <c r="H27" s="25">
        <v>7.5</v>
      </c>
      <c r="I27" s="113" t="s">
        <v>210</v>
      </c>
      <c r="J27" s="89">
        <v>21</v>
      </c>
      <c r="K27" s="116">
        <v>60000</v>
      </c>
      <c r="L27" s="116">
        <v>232841</v>
      </c>
      <c r="M27" s="116">
        <f>ROUND((L27*$D$8/1000),0)</f>
        <v>6413889</v>
      </c>
      <c r="N27" s="116">
        <v>39362</v>
      </c>
      <c r="O27" s="116">
        <v>6453251</v>
      </c>
    </row>
    <row r="28" spans="1:15" x14ac:dyDescent="0.2">
      <c r="A28" s="111" t="s">
        <v>228</v>
      </c>
      <c r="B28" s="111" t="s">
        <v>690</v>
      </c>
      <c r="C28" s="113">
        <v>236</v>
      </c>
      <c r="D28" s="113" t="s">
        <v>96</v>
      </c>
      <c r="E28" s="113" t="s">
        <v>58</v>
      </c>
      <c r="F28" s="24">
        <v>403</v>
      </c>
      <c r="G28" s="85" t="s">
        <v>97</v>
      </c>
      <c r="H28" s="25">
        <v>7</v>
      </c>
      <c r="I28" s="113" t="s">
        <v>210</v>
      </c>
      <c r="J28" s="89">
        <v>19</v>
      </c>
      <c r="K28" s="116">
        <v>403000</v>
      </c>
      <c r="L28" s="116">
        <v>8733.74</v>
      </c>
      <c r="M28" s="116">
        <f>ROUND((L28*$D$8/1000),0)</f>
        <v>240582</v>
      </c>
      <c r="N28" s="116">
        <v>2774</v>
      </c>
      <c r="O28" s="116">
        <v>243356</v>
      </c>
    </row>
    <row r="29" spans="1:15" x14ac:dyDescent="0.2">
      <c r="A29" s="111" t="s">
        <v>229</v>
      </c>
      <c r="B29" s="111" t="s">
        <v>690</v>
      </c>
      <c r="C29" s="113">
        <v>236</v>
      </c>
      <c r="D29" s="113" t="s">
        <v>96</v>
      </c>
      <c r="E29" s="113" t="s">
        <v>58</v>
      </c>
      <c r="F29" s="24">
        <v>35.5</v>
      </c>
      <c r="G29" s="85" t="s">
        <v>98</v>
      </c>
      <c r="H29" s="25">
        <v>6.5</v>
      </c>
      <c r="I29" s="113" t="s">
        <v>210</v>
      </c>
      <c r="J29" s="89">
        <v>20</v>
      </c>
      <c r="K29" s="116">
        <v>35500</v>
      </c>
      <c r="L29" s="116">
        <v>115034.38</v>
      </c>
      <c r="M29" s="116">
        <f>ROUND((L29*$D$8/1000),0)</f>
        <v>3168762</v>
      </c>
      <c r="N29" s="116">
        <v>0</v>
      </c>
      <c r="O29" s="116">
        <v>3168762</v>
      </c>
    </row>
    <row r="30" spans="1:15" x14ac:dyDescent="0.2">
      <c r="A30" s="111"/>
      <c r="B30" s="111"/>
      <c r="C30" s="113"/>
      <c r="D30" s="113"/>
      <c r="E30" s="113"/>
      <c r="F30" s="24"/>
      <c r="G30" s="113"/>
      <c r="H30" s="25"/>
      <c r="I30" s="113"/>
      <c r="J30" s="89"/>
      <c r="K30" s="116"/>
      <c r="L30" s="116"/>
      <c r="M30" s="116"/>
      <c r="N30" s="116"/>
      <c r="O30" s="116"/>
    </row>
    <row r="31" spans="1:15" x14ac:dyDescent="0.2">
      <c r="A31" s="111" t="s">
        <v>86</v>
      </c>
      <c r="B31" s="111" t="s">
        <v>690</v>
      </c>
      <c r="C31" s="113">
        <v>245</v>
      </c>
      <c r="D31" s="113" t="s">
        <v>105</v>
      </c>
      <c r="E31" s="113" t="s">
        <v>58</v>
      </c>
      <c r="F31" s="24">
        <v>800</v>
      </c>
      <c r="G31" s="113" t="s">
        <v>106</v>
      </c>
      <c r="H31" s="25">
        <v>7</v>
      </c>
      <c r="I31" s="113" t="s">
        <v>211</v>
      </c>
      <c r="J31" s="25">
        <v>19.75</v>
      </c>
      <c r="K31" s="116">
        <v>800000</v>
      </c>
      <c r="L31" s="125">
        <v>41282.239999999998</v>
      </c>
      <c r="M31" s="56">
        <f>ROUND((L31*$D$8/1000),0)</f>
        <v>1137170</v>
      </c>
      <c r="N31" s="56">
        <v>2567</v>
      </c>
      <c r="O31" s="126">
        <v>1139737</v>
      </c>
    </row>
    <row r="32" spans="1:15" x14ac:dyDescent="0.2">
      <c r="A32" s="111" t="s">
        <v>86</v>
      </c>
      <c r="B32" s="111" t="s">
        <v>690</v>
      </c>
      <c r="C32" s="113">
        <v>245</v>
      </c>
      <c r="D32" s="113" t="s">
        <v>105</v>
      </c>
      <c r="E32" s="113" t="s">
        <v>58</v>
      </c>
      <c r="F32" s="24">
        <v>95</v>
      </c>
      <c r="G32" s="113" t="s">
        <v>107</v>
      </c>
      <c r="H32" s="25">
        <v>7</v>
      </c>
      <c r="I32" s="113" t="s">
        <v>211</v>
      </c>
      <c r="J32" s="25">
        <v>19.75</v>
      </c>
      <c r="K32" s="116">
        <v>95000</v>
      </c>
      <c r="L32" s="125">
        <v>5242.5</v>
      </c>
      <c r="M32" s="56">
        <f>ROUND((L32*$D$8/1000),0)</f>
        <v>144411</v>
      </c>
      <c r="N32" s="56">
        <v>326</v>
      </c>
      <c r="O32" s="126">
        <v>144737</v>
      </c>
    </row>
    <row r="33" spans="1:15" x14ac:dyDescent="0.2">
      <c r="A33" s="111" t="s">
        <v>167</v>
      </c>
      <c r="B33" s="111" t="s">
        <v>690</v>
      </c>
      <c r="C33" s="113">
        <v>245</v>
      </c>
      <c r="D33" s="113" t="s">
        <v>105</v>
      </c>
      <c r="E33" s="113" t="s">
        <v>58</v>
      </c>
      <c r="F33" s="24">
        <v>90</v>
      </c>
      <c r="G33" s="113" t="s">
        <v>73</v>
      </c>
      <c r="H33" s="25">
        <v>7</v>
      </c>
      <c r="I33" s="113" t="s">
        <v>211</v>
      </c>
      <c r="J33" s="25">
        <v>19.75</v>
      </c>
      <c r="K33" s="116">
        <v>90000</v>
      </c>
      <c r="L33" s="125">
        <v>240811.9</v>
      </c>
      <c r="M33" s="56">
        <f>ROUND((L33*$D$8/1000),0)</f>
        <v>6633458</v>
      </c>
      <c r="N33" s="56">
        <v>14977</v>
      </c>
      <c r="O33" s="126">
        <v>6648435</v>
      </c>
    </row>
    <row r="34" spans="1:15" x14ac:dyDescent="0.2">
      <c r="A34" s="111" t="s">
        <v>86</v>
      </c>
      <c r="B34" s="111" t="s">
        <v>690</v>
      </c>
      <c r="C34" s="113">
        <v>247</v>
      </c>
      <c r="D34" s="113" t="s">
        <v>108</v>
      </c>
      <c r="E34" s="113" t="s">
        <v>58</v>
      </c>
      <c r="F34" s="24">
        <v>470</v>
      </c>
      <c r="G34" s="113" t="s">
        <v>109</v>
      </c>
      <c r="H34" s="25">
        <v>6.3</v>
      </c>
      <c r="I34" s="113" t="s">
        <v>211</v>
      </c>
      <c r="J34" s="25">
        <v>25</v>
      </c>
      <c r="K34" s="116">
        <v>470000</v>
      </c>
      <c r="L34" s="125">
        <v>15573.87</v>
      </c>
      <c r="M34" s="56">
        <f t="shared" ref="M34:M36" si="1">ROUND((L34*$D$8/1000),0)</f>
        <v>429001</v>
      </c>
      <c r="N34" s="56">
        <v>3142</v>
      </c>
      <c r="O34" s="56">
        <v>432143</v>
      </c>
    </row>
    <row r="35" spans="1:15" x14ac:dyDescent="0.2">
      <c r="A35" s="111" t="s">
        <v>86</v>
      </c>
      <c r="B35" s="111" t="s">
        <v>690</v>
      </c>
      <c r="C35" s="113">
        <v>247</v>
      </c>
      <c r="D35" s="113" t="s">
        <v>108</v>
      </c>
      <c r="E35" s="113" t="s">
        <v>58</v>
      </c>
      <c r="F35" s="24">
        <v>25</v>
      </c>
      <c r="G35" s="113" t="s">
        <v>110</v>
      </c>
      <c r="H35" s="25">
        <v>6.3</v>
      </c>
      <c r="I35" s="113" t="s">
        <v>211</v>
      </c>
      <c r="J35" s="25">
        <v>25</v>
      </c>
      <c r="K35" s="116">
        <v>25000</v>
      </c>
      <c r="L35" s="125">
        <v>694.08</v>
      </c>
      <c r="M35" s="116">
        <f t="shared" si="1"/>
        <v>19119</v>
      </c>
      <c r="N35" s="116">
        <v>140</v>
      </c>
      <c r="O35" s="116">
        <v>19259</v>
      </c>
    </row>
    <row r="36" spans="1:15" x14ac:dyDescent="0.2">
      <c r="A36" s="111" t="s">
        <v>164</v>
      </c>
      <c r="B36" s="111" t="s">
        <v>690</v>
      </c>
      <c r="C36" s="113">
        <v>247</v>
      </c>
      <c r="D36" s="113" t="s">
        <v>108</v>
      </c>
      <c r="E36" s="113" t="s">
        <v>58</v>
      </c>
      <c r="F36" s="24">
        <v>27</v>
      </c>
      <c r="G36" s="113" t="s">
        <v>111</v>
      </c>
      <c r="H36" s="25">
        <v>7.3</v>
      </c>
      <c r="I36" s="113" t="s">
        <v>211</v>
      </c>
      <c r="J36" s="25">
        <v>25</v>
      </c>
      <c r="K36" s="116">
        <v>27000</v>
      </c>
      <c r="L36" s="56">
        <v>96577.919999999998</v>
      </c>
      <c r="M36" s="116">
        <f t="shared" si="1"/>
        <v>2660357</v>
      </c>
      <c r="N36" s="116">
        <v>19529</v>
      </c>
      <c r="O36" s="116">
        <v>2679886</v>
      </c>
    </row>
    <row r="37" spans="1:15" x14ac:dyDescent="0.2">
      <c r="A37" s="111"/>
      <c r="B37" s="111"/>
      <c r="C37" s="113"/>
      <c r="D37" s="113"/>
      <c r="E37" s="113"/>
      <c r="F37" s="24"/>
      <c r="G37" s="113"/>
      <c r="H37" s="25"/>
      <c r="I37" s="113"/>
      <c r="J37" s="25"/>
      <c r="K37" s="116"/>
      <c r="L37" s="116"/>
      <c r="M37" s="116"/>
      <c r="N37" s="116"/>
      <c r="O37" s="116"/>
    </row>
    <row r="38" spans="1:15" x14ac:dyDescent="0.2">
      <c r="A38" s="111" t="s">
        <v>537</v>
      </c>
      <c r="B38" s="111" t="s">
        <v>690</v>
      </c>
      <c r="C38" s="113">
        <v>270</v>
      </c>
      <c r="D38" s="113" t="s">
        <v>115</v>
      </c>
      <c r="E38" s="113" t="s">
        <v>58</v>
      </c>
      <c r="F38" s="24">
        <v>450</v>
      </c>
      <c r="G38" s="113" t="s">
        <v>79</v>
      </c>
      <c r="H38" s="25">
        <v>7</v>
      </c>
      <c r="I38" s="113" t="s">
        <v>210</v>
      </c>
      <c r="J38" s="25">
        <v>21</v>
      </c>
      <c r="K38" s="116">
        <v>450000</v>
      </c>
      <c r="L38" s="116">
        <v>87906</v>
      </c>
      <c r="M38" s="116">
        <f t="shared" ref="M38:M44" si="2">ROUND((L38*$D$8/1000),0)</f>
        <v>2421478</v>
      </c>
      <c r="N38" s="116">
        <v>13886</v>
      </c>
      <c r="O38" s="116">
        <v>2435364</v>
      </c>
    </row>
    <row r="39" spans="1:15" x14ac:dyDescent="0.2">
      <c r="A39" s="111" t="s">
        <v>538</v>
      </c>
      <c r="B39" s="111" t="s">
        <v>690</v>
      </c>
      <c r="C39" s="113">
        <v>270</v>
      </c>
      <c r="D39" s="113" t="s">
        <v>115</v>
      </c>
      <c r="E39" s="113" t="s">
        <v>58</v>
      </c>
      <c r="F39" s="24">
        <v>80</v>
      </c>
      <c r="G39" s="113" t="s">
        <v>80</v>
      </c>
      <c r="H39" s="25">
        <v>7</v>
      </c>
      <c r="I39" s="113" t="s">
        <v>210</v>
      </c>
      <c r="J39" s="25">
        <v>21</v>
      </c>
      <c r="K39" s="116">
        <v>80000</v>
      </c>
      <c r="L39" s="116">
        <v>261400</v>
      </c>
      <c r="M39" s="116">
        <f t="shared" si="2"/>
        <v>7200582</v>
      </c>
      <c r="N39" s="116">
        <v>41293</v>
      </c>
      <c r="O39" s="116">
        <v>7241875</v>
      </c>
    </row>
    <row r="40" spans="1:15" x14ac:dyDescent="0.2">
      <c r="A40" s="111" t="s">
        <v>165</v>
      </c>
      <c r="B40" s="111" t="s">
        <v>690</v>
      </c>
      <c r="C40" s="113">
        <v>271</v>
      </c>
      <c r="D40" s="113" t="s">
        <v>116</v>
      </c>
      <c r="E40" s="113" t="s">
        <v>58</v>
      </c>
      <c r="F40" s="24">
        <v>185</v>
      </c>
      <c r="G40" s="113" t="s">
        <v>59</v>
      </c>
      <c r="H40" s="25">
        <v>5.5</v>
      </c>
      <c r="I40" s="113" t="s">
        <v>211</v>
      </c>
      <c r="J40" s="25">
        <v>5</v>
      </c>
      <c r="K40" s="116">
        <v>185000</v>
      </c>
      <c r="L40" s="116">
        <v>0</v>
      </c>
      <c r="M40" s="116">
        <f t="shared" si="2"/>
        <v>0</v>
      </c>
      <c r="N40" s="116"/>
      <c r="O40" s="116"/>
    </row>
    <row r="41" spans="1:15" x14ac:dyDescent="0.2">
      <c r="A41" s="111" t="s">
        <v>165</v>
      </c>
      <c r="B41" s="111" t="s">
        <v>690</v>
      </c>
      <c r="C41" s="113">
        <v>271</v>
      </c>
      <c r="D41" s="113" t="s">
        <v>116</v>
      </c>
      <c r="E41" s="113" t="s">
        <v>58</v>
      </c>
      <c r="F41" s="24">
        <v>47</v>
      </c>
      <c r="G41" s="113" t="s">
        <v>84</v>
      </c>
      <c r="H41" s="25">
        <v>5.5</v>
      </c>
      <c r="I41" s="113" t="s">
        <v>211</v>
      </c>
      <c r="J41" s="25">
        <v>5</v>
      </c>
      <c r="K41" s="116">
        <v>47000</v>
      </c>
      <c r="L41" s="116">
        <v>0</v>
      </c>
      <c r="M41" s="116">
        <f t="shared" si="2"/>
        <v>0</v>
      </c>
      <c r="N41" s="116"/>
      <c r="O41" s="116"/>
    </row>
    <row r="42" spans="1:15" x14ac:dyDescent="0.2">
      <c r="A42" s="111" t="s">
        <v>165</v>
      </c>
      <c r="B42" s="111" t="s">
        <v>690</v>
      </c>
      <c r="C42" s="113">
        <v>271</v>
      </c>
      <c r="D42" s="113" t="s">
        <v>116</v>
      </c>
      <c r="E42" s="113" t="s">
        <v>58</v>
      </c>
      <c r="F42" s="24">
        <v>795</v>
      </c>
      <c r="G42" s="113" t="s">
        <v>91</v>
      </c>
      <c r="H42" s="25">
        <v>6.5</v>
      </c>
      <c r="I42" s="113" t="s">
        <v>211</v>
      </c>
      <c r="J42" s="25">
        <v>22.25</v>
      </c>
      <c r="K42" s="116">
        <v>795000</v>
      </c>
      <c r="L42" s="116">
        <v>46276.74</v>
      </c>
      <c r="M42" s="116">
        <f t="shared" si="2"/>
        <v>1274749</v>
      </c>
      <c r="N42" s="116">
        <v>15611</v>
      </c>
      <c r="O42" s="116">
        <v>1290360</v>
      </c>
    </row>
    <row r="43" spans="1:15" x14ac:dyDescent="0.2">
      <c r="A43" s="111" t="s">
        <v>165</v>
      </c>
      <c r="B43" s="111" t="s">
        <v>690</v>
      </c>
      <c r="C43" s="113">
        <v>271</v>
      </c>
      <c r="D43" s="113" t="s">
        <v>116</v>
      </c>
      <c r="E43" s="113" t="s">
        <v>58</v>
      </c>
      <c r="F43" s="24">
        <v>203</v>
      </c>
      <c r="G43" s="113" t="s">
        <v>94</v>
      </c>
      <c r="H43" s="25">
        <v>6.5</v>
      </c>
      <c r="I43" s="113" t="s">
        <v>211</v>
      </c>
      <c r="J43" s="25">
        <v>22.25</v>
      </c>
      <c r="K43" s="116">
        <v>203000</v>
      </c>
      <c r="L43" s="116">
        <v>11654.85</v>
      </c>
      <c r="M43" s="116">
        <f t="shared" si="2"/>
        <v>321047</v>
      </c>
      <c r="N43" s="116">
        <v>3933</v>
      </c>
      <c r="O43" s="116">
        <v>324980</v>
      </c>
    </row>
    <row r="44" spans="1:15" x14ac:dyDescent="0.2">
      <c r="A44" s="111" t="s">
        <v>170</v>
      </c>
      <c r="B44" s="111" t="s">
        <v>690</v>
      </c>
      <c r="C44" s="113">
        <v>271</v>
      </c>
      <c r="D44" s="113" t="s">
        <v>116</v>
      </c>
      <c r="E44" s="113" t="s">
        <v>58</v>
      </c>
      <c r="F44" s="24">
        <v>90</v>
      </c>
      <c r="G44" s="113" t="s">
        <v>106</v>
      </c>
      <c r="H44" s="25">
        <v>6.5</v>
      </c>
      <c r="I44" s="113" t="s">
        <v>211</v>
      </c>
      <c r="J44" s="25">
        <v>22.25</v>
      </c>
      <c r="K44" s="116">
        <v>90000</v>
      </c>
      <c r="L44" s="116">
        <v>266700.14</v>
      </c>
      <c r="M44" s="116">
        <f t="shared" si="2"/>
        <v>7346581</v>
      </c>
      <c r="N44" s="116">
        <v>89967</v>
      </c>
      <c r="O44" s="116">
        <v>7436548</v>
      </c>
    </row>
    <row r="45" spans="1:15" x14ac:dyDescent="0.2">
      <c r="A45" s="111"/>
      <c r="B45" s="111"/>
      <c r="C45" s="113"/>
      <c r="D45" s="113"/>
      <c r="E45" s="15"/>
      <c r="F45" s="24"/>
      <c r="G45" s="113"/>
      <c r="H45" s="25"/>
      <c r="I45" s="113"/>
      <c r="J45" s="25"/>
      <c r="K45" s="116"/>
      <c r="L45" s="116"/>
      <c r="M45" s="116"/>
      <c r="N45" s="116"/>
      <c r="O45" s="116"/>
    </row>
    <row r="46" spans="1:15" x14ac:dyDescent="0.2">
      <c r="A46" s="111" t="s">
        <v>165</v>
      </c>
      <c r="B46" s="111" t="s">
        <v>690</v>
      </c>
      <c r="C46" s="113">
        <v>282</v>
      </c>
      <c r="D46" s="113" t="s">
        <v>0</v>
      </c>
      <c r="E46" s="113" t="s">
        <v>58</v>
      </c>
      <c r="F46" s="24">
        <v>280</v>
      </c>
      <c r="G46" s="113" t="s">
        <v>60</v>
      </c>
      <c r="H46" s="25">
        <v>5</v>
      </c>
      <c r="I46" s="113" t="s">
        <v>211</v>
      </c>
      <c r="J46" s="25">
        <v>5</v>
      </c>
      <c r="K46" s="116">
        <v>280000</v>
      </c>
      <c r="L46" s="116">
        <v>0</v>
      </c>
      <c r="M46" s="116">
        <f t="shared" ref="M46:M52" si="3">ROUND((L46*$D$8/1000),0)</f>
        <v>0</v>
      </c>
      <c r="N46" s="116"/>
      <c r="O46" s="116"/>
    </row>
    <row r="47" spans="1:15" x14ac:dyDescent="0.2">
      <c r="A47" s="111" t="s">
        <v>165</v>
      </c>
      <c r="B47" s="111" t="s">
        <v>690</v>
      </c>
      <c r="C47" s="113">
        <v>282</v>
      </c>
      <c r="D47" s="113" t="s">
        <v>0</v>
      </c>
      <c r="E47" s="113" t="s">
        <v>58</v>
      </c>
      <c r="F47" s="24">
        <v>73</v>
      </c>
      <c r="G47" s="113" t="s">
        <v>70</v>
      </c>
      <c r="H47" s="25">
        <v>5</v>
      </c>
      <c r="I47" s="113" t="s">
        <v>211</v>
      </c>
      <c r="J47" s="25">
        <v>5</v>
      </c>
      <c r="K47" s="116">
        <v>73000</v>
      </c>
      <c r="L47" s="116">
        <v>0</v>
      </c>
      <c r="M47" s="116">
        <f t="shared" si="3"/>
        <v>0</v>
      </c>
      <c r="N47" s="116"/>
      <c r="O47" s="116"/>
    </row>
    <row r="48" spans="1:15" x14ac:dyDescent="0.2">
      <c r="A48" s="111" t="s">
        <v>165</v>
      </c>
      <c r="B48" s="111" t="s">
        <v>690</v>
      </c>
      <c r="C48" s="113">
        <v>282</v>
      </c>
      <c r="D48" s="113" t="s">
        <v>0</v>
      </c>
      <c r="E48" s="113" t="s">
        <v>58</v>
      </c>
      <c r="F48" s="24">
        <v>1090</v>
      </c>
      <c r="G48" s="113" t="s">
        <v>71</v>
      </c>
      <c r="H48" s="25">
        <v>6</v>
      </c>
      <c r="I48" s="113" t="s">
        <v>211</v>
      </c>
      <c r="J48" s="25">
        <v>25</v>
      </c>
      <c r="K48" s="116">
        <v>1090000</v>
      </c>
      <c r="L48" s="116">
        <v>52745.14</v>
      </c>
      <c r="M48" s="116">
        <f t="shared" si="3"/>
        <v>1452929</v>
      </c>
      <c r="N48" s="116">
        <v>9713</v>
      </c>
      <c r="O48" s="116">
        <v>1462642</v>
      </c>
    </row>
    <row r="49" spans="1:15" x14ac:dyDescent="0.2">
      <c r="A49" s="111" t="s">
        <v>165</v>
      </c>
      <c r="B49" s="111" t="s">
        <v>690</v>
      </c>
      <c r="C49" s="113">
        <v>282</v>
      </c>
      <c r="D49" s="113" t="s">
        <v>0</v>
      </c>
      <c r="E49" s="113" t="s">
        <v>58</v>
      </c>
      <c r="F49" s="24">
        <v>274</v>
      </c>
      <c r="G49" s="113" t="s">
        <v>95</v>
      </c>
      <c r="H49" s="25">
        <v>6</v>
      </c>
      <c r="I49" s="113" t="s">
        <v>211</v>
      </c>
      <c r="J49" s="25">
        <v>25</v>
      </c>
      <c r="K49" s="116">
        <v>274000</v>
      </c>
      <c r="L49" s="116">
        <v>12848.15</v>
      </c>
      <c r="M49" s="116">
        <f>ROUND((L49*$D$8/1000),0)</f>
        <v>353918</v>
      </c>
      <c r="N49" s="116">
        <v>2365</v>
      </c>
      <c r="O49" s="116">
        <v>356283</v>
      </c>
    </row>
    <row r="50" spans="1:15" x14ac:dyDescent="0.2">
      <c r="A50" s="111" t="s">
        <v>171</v>
      </c>
      <c r="B50" s="111" t="s">
        <v>690</v>
      </c>
      <c r="C50" s="113">
        <v>282</v>
      </c>
      <c r="D50" s="113" t="s">
        <v>0</v>
      </c>
      <c r="E50" s="113" t="s">
        <v>58</v>
      </c>
      <c r="F50" s="24">
        <v>197</v>
      </c>
      <c r="G50" s="113" t="s">
        <v>107</v>
      </c>
      <c r="H50" s="25">
        <v>6</v>
      </c>
      <c r="I50" s="113" t="s">
        <v>211</v>
      </c>
      <c r="J50" s="25">
        <v>25</v>
      </c>
      <c r="K50" s="116">
        <v>197000</v>
      </c>
      <c r="L50" s="116">
        <v>530476.24</v>
      </c>
      <c r="M50" s="116">
        <f t="shared" si="3"/>
        <v>14612615</v>
      </c>
      <c r="N50" s="116">
        <v>97682</v>
      </c>
      <c r="O50" s="116">
        <v>14710297</v>
      </c>
    </row>
    <row r="51" spans="1:15" x14ac:dyDescent="0.2">
      <c r="A51" s="111" t="s">
        <v>168</v>
      </c>
      <c r="B51" s="111" t="s">
        <v>690</v>
      </c>
      <c r="C51" s="113">
        <v>283</v>
      </c>
      <c r="D51" s="113" t="s">
        <v>2</v>
      </c>
      <c r="E51" s="113" t="s">
        <v>58</v>
      </c>
      <c r="F51" s="24">
        <v>438</v>
      </c>
      <c r="G51" s="85" t="s">
        <v>141</v>
      </c>
      <c r="H51" s="25">
        <v>6</v>
      </c>
      <c r="I51" s="113" t="s">
        <v>210</v>
      </c>
      <c r="J51" s="25">
        <v>22</v>
      </c>
      <c r="K51" s="116">
        <v>438000</v>
      </c>
      <c r="L51" s="116">
        <v>128765.52</v>
      </c>
      <c r="M51" s="116">
        <f t="shared" si="3"/>
        <v>3547003</v>
      </c>
      <c r="N51" s="116">
        <v>35146</v>
      </c>
      <c r="O51" s="116">
        <v>3582149</v>
      </c>
    </row>
    <row r="52" spans="1:15" x14ac:dyDescent="0.2">
      <c r="A52" s="111" t="s">
        <v>169</v>
      </c>
      <c r="B52" s="111" t="s">
        <v>690</v>
      </c>
      <c r="C52" s="113">
        <v>283</v>
      </c>
      <c r="D52" s="113" t="s">
        <v>2</v>
      </c>
      <c r="E52" s="113" t="s">
        <v>58</v>
      </c>
      <c r="F52" s="24">
        <v>122.8</v>
      </c>
      <c r="G52" s="113" t="s">
        <v>142</v>
      </c>
      <c r="H52" s="25">
        <v>6</v>
      </c>
      <c r="I52" s="113" t="s">
        <v>210</v>
      </c>
      <c r="J52" s="25">
        <v>22.5</v>
      </c>
      <c r="K52" s="116">
        <v>122800</v>
      </c>
      <c r="L52" s="116">
        <v>333948.93</v>
      </c>
      <c r="M52" s="116">
        <f t="shared" si="3"/>
        <v>9199031</v>
      </c>
      <c r="N52" s="116">
        <v>0</v>
      </c>
      <c r="O52" s="116">
        <v>9199031</v>
      </c>
    </row>
    <row r="53" spans="1:15" x14ac:dyDescent="0.2">
      <c r="A53" s="111"/>
      <c r="B53" s="111"/>
      <c r="C53" s="113"/>
      <c r="D53" s="113"/>
      <c r="E53" s="113"/>
      <c r="F53" s="24"/>
      <c r="G53" s="113"/>
      <c r="H53" s="25"/>
      <c r="I53" s="113"/>
      <c r="J53" s="25"/>
      <c r="K53" s="116"/>
      <c r="L53" s="116"/>
      <c r="M53" s="116"/>
      <c r="N53" s="116"/>
      <c r="O53" s="116"/>
    </row>
    <row r="54" spans="1:15" x14ac:dyDescent="0.2">
      <c r="A54" s="16" t="s">
        <v>86</v>
      </c>
      <c r="B54" s="111" t="s">
        <v>690</v>
      </c>
      <c r="C54" s="15">
        <v>294</v>
      </c>
      <c r="D54" s="137" t="s">
        <v>120</v>
      </c>
      <c r="E54" s="15" t="s">
        <v>58</v>
      </c>
      <c r="F54" s="52">
        <v>400</v>
      </c>
      <c r="G54" s="15" t="s">
        <v>121</v>
      </c>
      <c r="H54" s="53">
        <v>6.25</v>
      </c>
      <c r="I54" s="15" t="s">
        <v>211</v>
      </c>
      <c r="J54" s="53">
        <v>20.83</v>
      </c>
      <c r="K54" s="56">
        <v>400000</v>
      </c>
      <c r="L54" s="91">
        <v>35569.58</v>
      </c>
      <c r="M54" s="56">
        <f>ROUND((L54*$D$8/1000),0)</f>
        <v>979807</v>
      </c>
      <c r="N54" s="138">
        <v>6788</v>
      </c>
      <c r="O54" s="138">
        <v>986595</v>
      </c>
    </row>
    <row r="55" spans="1:15" x14ac:dyDescent="0.2">
      <c r="A55" s="16" t="s">
        <v>86</v>
      </c>
      <c r="B55" s="111" t="s">
        <v>690</v>
      </c>
      <c r="C55" s="15">
        <v>294</v>
      </c>
      <c r="D55" s="137" t="s">
        <v>120</v>
      </c>
      <c r="E55" s="15" t="s">
        <v>58</v>
      </c>
      <c r="F55" s="52">
        <v>69</v>
      </c>
      <c r="G55" s="15" t="s">
        <v>122</v>
      </c>
      <c r="H55" s="53">
        <v>6.25</v>
      </c>
      <c r="I55" s="15" t="s">
        <v>211</v>
      </c>
      <c r="J55" s="53">
        <v>20.83</v>
      </c>
      <c r="K55" s="56">
        <v>69000</v>
      </c>
      <c r="L55" s="91">
        <v>6121.27</v>
      </c>
      <c r="M55" s="56">
        <f t="shared" ref="M55:M59" si="4">ROUND((L55*$D$8/1000),0)</f>
        <v>168618</v>
      </c>
      <c r="N55" s="91">
        <v>1168</v>
      </c>
      <c r="O55" s="138">
        <v>169786</v>
      </c>
    </row>
    <row r="56" spans="1:15" x14ac:dyDescent="0.2">
      <c r="A56" s="111" t="s">
        <v>164</v>
      </c>
      <c r="B56" s="111" t="s">
        <v>690</v>
      </c>
      <c r="C56" s="113">
        <v>294</v>
      </c>
      <c r="D56" s="51" t="s">
        <v>120</v>
      </c>
      <c r="E56" s="113" t="s">
        <v>58</v>
      </c>
      <c r="F56" s="24">
        <v>31.8</v>
      </c>
      <c r="G56" s="113" t="s">
        <v>123</v>
      </c>
      <c r="H56" s="25">
        <v>6.75</v>
      </c>
      <c r="I56" s="113" t="s">
        <v>211</v>
      </c>
      <c r="J56" s="25">
        <v>20.83</v>
      </c>
      <c r="K56" s="116">
        <v>31800</v>
      </c>
      <c r="L56" s="116">
        <v>96850.02</v>
      </c>
      <c r="M56" s="116">
        <f t="shared" si="4"/>
        <v>2667852</v>
      </c>
      <c r="N56" s="116">
        <v>20896</v>
      </c>
      <c r="O56" s="116">
        <v>2688748</v>
      </c>
    </row>
    <row r="57" spans="1:15" x14ac:dyDescent="0.2">
      <c r="A57" s="111" t="s">
        <v>602</v>
      </c>
      <c r="B57" s="111" t="s">
        <v>690</v>
      </c>
      <c r="C57" s="113">
        <v>300</v>
      </c>
      <c r="D57" s="113" t="s">
        <v>132</v>
      </c>
      <c r="E57" s="113" t="s">
        <v>58</v>
      </c>
      <c r="F57" s="24">
        <v>275</v>
      </c>
      <c r="G57" s="113" t="s">
        <v>129</v>
      </c>
      <c r="H57" s="25">
        <v>6.2</v>
      </c>
      <c r="I57" s="113" t="s">
        <v>210</v>
      </c>
      <c r="J57" s="25">
        <v>22.75</v>
      </c>
      <c r="K57" s="116">
        <v>275000</v>
      </c>
      <c r="L57" s="116">
        <v>125774</v>
      </c>
      <c r="M57" s="116">
        <f t="shared" si="4"/>
        <v>3464598</v>
      </c>
      <c r="N57" s="116">
        <v>22655</v>
      </c>
      <c r="O57" s="116">
        <v>3487253</v>
      </c>
    </row>
    <row r="58" spans="1:15" x14ac:dyDescent="0.2">
      <c r="A58" s="111" t="s">
        <v>602</v>
      </c>
      <c r="B58" s="111" t="s">
        <v>690</v>
      </c>
      <c r="C58" s="113">
        <v>300</v>
      </c>
      <c r="D58" s="51" t="s">
        <v>132</v>
      </c>
      <c r="E58" s="113" t="s">
        <v>58</v>
      </c>
      <c r="F58" s="24">
        <v>74</v>
      </c>
      <c r="G58" s="113" t="s">
        <v>130</v>
      </c>
      <c r="H58" s="25">
        <v>6.2</v>
      </c>
      <c r="I58" s="113" t="s">
        <v>210</v>
      </c>
      <c r="J58" s="25">
        <v>22.75</v>
      </c>
      <c r="K58" s="116">
        <v>74000</v>
      </c>
      <c r="L58" s="116">
        <v>27670</v>
      </c>
      <c r="M58" s="116">
        <f t="shared" si="4"/>
        <v>762204</v>
      </c>
      <c r="N58" s="116">
        <v>4991</v>
      </c>
      <c r="O58" s="116">
        <v>767195</v>
      </c>
    </row>
    <row r="59" spans="1:15" x14ac:dyDescent="0.2">
      <c r="A59" s="111" t="s">
        <v>603</v>
      </c>
      <c r="B59" s="111" t="s">
        <v>690</v>
      </c>
      <c r="C59" s="113">
        <v>300</v>
      </c>
      <c r="D59" s="51" t="s">
        <v>132</v>
      </c>
      <c r="E59" s="113" t="s">
        <v>58</v>
      </c>
      <c r="F59" s="24">
        <v>70</v>
      </c>
      <c r="G59" s="113" t="s">
        <v>131</v>
      </c>
      <c r="H59" s="25">
        <v>6.2</v>
      </c>
      <c r="I59" s="113" t="s">
        <v>210</v>
      </c>
      <c r="J59" s="25">
        <v>22.75</v>
      </c>
      <c r="K59" s="116">
        <v>70000</v>
      </c>
      <c r="L59" s="116">
        <v>70000</v>
      </c>
      <c r="M59" s="116">
        <f t="shared" si="4"/>
        <v>1928235</v>
      </c>
      <c r="N59" s="116">
        <v>3308308</v>
      </c>
      <c r="O59" s="44">
        <v>5236543</v>
      </c>
    </row>
    <row r="60" spans="1:15" x14ac:dyDescent="0.2">
      <c r="A60" s="111"/>
      <c r="B60" s="111"/>
      <c r="C60" s="84"/>
      <c r="D60" s="84"/>
      <c r="E60" s="113"/>
      <c r="F60" s="24"/>
      <c r="G60" s="113"/>
      <c r="H60" s="25"/>
      <c r="I60" s="113"/>
      <c r="J60" s="25"/>
      <c r="K60" s="116"/>
      <c r="L60" s="116"/>
      <c r="M60" s="116"/>
      <c r="N60" s="116"/>
      <c r="O60" s="116"/>
    </row>
    <row r="61" spans="1:15" x14ac:dyDescent="0.2">
      <c r="A61" s="111" t="s">
        <v>537</v>
      </c>
      <c r="B61" s="111" t="s">
        <v>690</v>
      </c>
      <c r="C61" s="84">
        <v>319</v>
      </c>
      <c r="D61" s="84" t="s">
        <v>139</v>
      </c>
      <c r="E61" s="113" t="s">
        <v>58</v>
      </c>
      <c r="F61" s="24">
        <v>950</v>
      </c>
      <c r="G61" s="113" t="s">
        <v>97</v>
      </c>
      <c r="H61" s="25">
        <v>6</v>
      </c>
      <c r="I61" s="113" t="s">
        <v>210</v>
      </c>
      <c r="J61" s="25">
        <v>22</v>
      </c>
      <c r="K61" s="116">
        <v>950000</v>
      </c>
      <c r="L61" s="116">
        <v>253172</v>
      </c>
      <c r="M61" s="116">
        <f t="shared" ref="M61:M69" si="5">ROUND((L61*$D$8/1000),0)</f>
        <v>6973932</v>
      </c>
      <c r="N61" s="116">
        <v>34111</v>
      </c>
      <c r="O61" s="116">
        <v>7008043</v>
      </c>
    </row>
    <row r="62" spans="1:15" x14ac:dyDescent="0.2">
      <c r="A62" s="111" t="s">
        <v>538</v>
      </c>
      <c r="B62" s="111" t="s">
        <v>690</v>
      </c>
      <c r="C62" s="84">
        <v>319</v>
      </c>
      <c r="D62" s="84" t="s">
        <v>139</v>
      </c>
      <c r="E62" s="113" t="s">
        <v>58</v>
      </c>
      <c r="F62" s="24">
        <v>58</v>
      </c>
      <c r="G62" s="113" t="s">
        <v>98</v>
      </c>
      <c r="H62" s="25">
        <v>6</v>
      </c>
      <c r="I62" s="113" t="s">
        <v>210</v>
      </c>
      <c r="J62" s="25">
        <v>22</v>
      </c>
      <c r="K62" s="116">
        <v>58000</v>
      </c>
      <c r="L62" s="116">
        <v>147340</v>
      </c>
      <c r="M62" s="116">
        <f t="shared" si="5"/>
        <v>4058660</v>
      </c>
      <c r="N62" s="116">
        <v>19852</v>
      </c>
      <c r="O62" s="116">
        <v>4078512</v>
      </c>
    </row>
    <row r="63" spans="1:15" x14ac:dyDescent="0.2">
      <c r="A63" s="111" t="s">
        <v>538</v>
      </c>
      <c r="B63" s="111" t="s">
        <v>690</v>
      </c>
      <c r="C63" s="84">
        <v>319</v>
      </c>
      <c r="D63" s="84" t="s">
        <v>139</v>
      </c>
      <c r="E63" s="113" t="s">
        <v>58</v>
      </c>
      <c r="F63" s="24">
        <v>100</v>
      </c>
      <c r="G63" s="113" t="s">
        <v>140</v>
      </c>
      <c r="H63" s="25">
        <v>6</v>
      </c>
      <c r="I63" s="113" t="s">
        <v>210</v>
      </c>
      <c r="J63" s="25">
        <v>22</v>
      </c>
      <c r="K63" s="116">
        <v>100000</v>
      </c>
      <c r="L63" s="116">
        <v>254035</v>
      </c>
      <c r="M63" s="116">
        <f t="shared" si="5"/>
        <v>6997704</v>
      </c>
      <c r="N63" s="116">
        <v>34228</v>
      </c>
      <c r="O63" s="116">
        <v>7031932</v>
      </c>
    </row>
    <row r="64" spans="1:15" x14ac:dyDescent="0.2">
      <c r="A64" s="111" t="s">
        <v>165</v>
      </c>
      <c r="B64" s="111" t="s">
        <v>690</v>
      </c>
      <c r="C64" s="84">
        <v>322</v>
      </c>
      <c r="D64" s="84" t="s">
        <v>149</v>
      </c>
      <c r="E64" s="113" t="s">
        <v>58</v>
      </c>
      <c r="F64" s="24">
        <v>440</v>
      </c>
      <c r="G64" s="113" t="s">
        <v>143</v>
      </c>
      <c r="H64" s="25">
        <v>4</v>
      </c>
      <c r="I64" s="113" t="s">
        <v>211</v>
      </c>
      <c r="J64" s="25">
        <v>5</v>
      </c>
      <c r="K64" s="116">
        <v>440000</v>
      </c>
      <c r="L64" s="116">
        <v>0</v>
      </c>
      <c r="M64" s="116">
        <f t="shared" si="5"/>
        <v>0</v>
      </c>
      <c r="N64" s="116"/>
      <c r="O64" s="116"/>
    </row>
    <row r="65" spans="1:15" x14ac:dyDescent="0.2">
      <c r="A65" s="111" t="s">
        <v>165</v>
      </c>
      <c r="B65" s="111" t="s">
        <v>690</v>
      </c>
      <c r="C65" s="84">
        <v>322</v>
      </c>
      <c r="D65" s="84" t="s">
        <v>149</v>
      </c>
      <c r="E65" s="113" t="s">
        <v>58</v>
      </c>
      <c r="F65" s="24">
        <v>114</v>
      </c>
      <c r="G65" s="113" t="s">
        <v>144</v>
      </c>
      <c r="H65" s="25">
        <v>4</v>
      </c>
      <c r="I65" s="113" t="s">
        <v>211</v>
      </c>
      <c r="J65" s="25">
        <v>5</v>
      </c>
      <c r="K65" s="116">
        <v>114000</v>
      </c>
      <c r="L65" s="116">
        <v>0</v>
      </c>
      <c r="M65" s="116">
        <f t="shared" si="5"/>
        <v>0</v>
      </c>
      <c r="N65" s="116"/>
      <c r="O65" s="116"/>
    </row>
    <row r="66" spans="1:15" x14ac:dyDescent="0.2">
      <c r="A66" s="111" t="s">
        <v>165</v>
      </c>
      <c r="B66" s="111" t="s">
        <v>690</v>
      </c>
      <c r="C66" s="84">
        <v>322</v>
      </c>
      <c r="D66" s="84" t="s">
        <v>149</v>
      </c>
      <c r="E66" s="113" t="s">
        <v>58</v>
      </c>
      <c r="F66" s="24">
        <v>1500</v>
      </c>
      <c r="G66" s="113" t="s">
        <v>145</v>
      </c>
      <c r="H66" s="25">
        <v>5.8</v>
      </c>
      <c r="I66" s="113" t="s">
        <v>211</v>
      </c>
      <c r="J66" s="25">
        <v>19.25</v>
      </c>
      <c r="K66" s="116">
        <v>1500000</v>
      </c>
      <c r="L66" s="116">
        <v>118051.8</v>
      </c>
      <c r="M66" s="116">
        <f t="shared" si="5"/>
        <v>3251881</v>
      </c>
      <c r="N66" s="116">
        <v>5127</v>
      </c>
      <c r="O66" s="116">
        <v>3257008</v>
      </c>
    </row>
    <row r="67" spans="1:15" x14ac:dyDescent="0.2">
      <c r="A67" s="111" t="s">
        <v>165</v>
      </c>
      <c r="B67" s="111" t="s">
        <v>690</v>
      </c>
      <c r="C67" s="84">
        <v>322</v>
      </c>
      <c r="D67" s="84" t="s">
        <v>149</v>
      </c>
      <c r="E67" s="113" t="s">
        <v>58</v>
      </c>
      <c r="F67" s="24">
        <v>374</v>
      </c>
      <c r="G67" s="113" t="s">
        <v>146</v>
      </c>
      <c r="H67" s="25">
        <v>5.8</v>
      </c>
      <c r="I67" s="113" t="s">
        <v>211</v>
      </c>
      <c r="J67" s="25">
        <v>19.25</v>
      </c>
      <c r="K67" s="116">
        <v>374000</v>
      </c>
      <c r="L67" s="116">
        <v>29458.82</v>
      </c>
      <c r="M67" s="116">
        <f t="shared" si="5"/>
        <v>811479</v>
      </c>
      <c r="N67" s="116">
        <v>1281</v>
      </c>
      <c r="O67" s="116">
        <v>812760</v>
      </c>
    </row>
    <row r="68" spans="1:15" x14ac:dyDescent="0.2">
      <c r="A68" s="111" t="s">
        <v>181</v>
      </c>
      <c r="B68" s="111" t="s">
        <v>690</v>
      </c>
      <c r="C68" s="84">
        <v>322</v>
      </c>
      <c r="D68" s="84" t="s">
        <v>149</v>
      </c>
      <c r="E68" s="113" t="s">
        <v>58</v>
      </c>
      <c r="F68" s="24">
        <v>314</v>
      </c>
      <c r="G68" s="113" t="s">
        <v>147</v>
      </c>
      <c r="H68" s="25">
        <v>5.8</v>
      </c>
      <c r="I68" s="113" t="s">
        <v>211</v>
      </c>
      <c r="J68" s="25">
        <v>19</v>
      </c>
      <c r="K68" s="116">
        <v>314000</v>
      </c>
      <c r="L68" s="116">
        <v>450970.98</v>
      </c>
      <c r="M68" s="116">
        <f t="shared" si="5"/>
        <v>12422546</v>
      </c>
      <c r="N68" s="116">
        <v>19593</v>
      </c>
      <c r="O68" s="116">
        <v>12442139</v>
      </c>
    </row>
    <row r="69" spans="1:15" x14ac:dyDescent="0.2">
      <c r="A69" s="111" t="s">
        <v>166</v>
      </c>
      <c r="B69" s="111" t="s">
        <v>690</v>
      </c>
      <c r="C69" s="84">
        <v>322</v>
      </c>
      <c r="D69" s="84" t="s">
        <v>149</v>
      </c>
      <c r="E69" s="113" t="s">
        <v>58</v>
      </c>
      <c r="F69" s="24">
        <v>28</v>
      </c>
      <c r="G69" s="113" t="s">
        <v>148</v>
      </c>
      <c r="H69" s="25">
        <v>5.8</v>
      </c>
      <c r="I69" s="113" t="s">
        <v>211</v>
      </c>
      <c r="J69" s="25">
        <v>19</v>
      </c>
      <c r="K69" s="116">
        <v>28000</v>
      </c>
      <c r="L69" s="116">
        <v>69012.62</v>
      </c>
      <c r="M69" s="116">
        <f t="shared" si="5"/>
        <v>1901037</v>
      </c>
      <c r="N69" s="116">
        <v>2998</v>
      </c>
      <c r="O69" s="116">
        <v>1904035</v>
      </c>
    </row>
    <row r="70" spans="1:15" x14ac:dyDescent="0.2">
      <c r="A70" s="111"/>
      <c r="B70" s="111"/>
      <c r="C70" s="84"/>
      <c r="D70" s="84"/>
      <c r="E70" s="113"/>
      <c r="F70" s="24"/>
      <c r="G70" s="113"/>
      <c r="H70" s="25"/>
      <c r="I70" s="113"/>
      <c r="J70" s="25"/>
      <c r="K70" s="116"/>
      <c r="L70" s="116"/>
      <c r="M70" s="116"/>
      <c r="N70" s="116"/>
      <c r="O70" s="116"/>
    </row>
    <row r="71" spans="1:15" x14ac:dyDescent="0.2">
      <c r="A71" s="111" t="s">
        <v>673</v>
      </c>
      <c r="B71" s="111" t="s">
        <v>690</v>
      </c>
      <c r="C71" s="84">
        <v>337</v>
      </c>
      <c r="D71" s="84" t="s">
        <v>157</v>
      </c>
      <c r="E71" s="113" t="s">
        <v>58</v>
      </c>
      <c r="F71" s="24">
        <v>400</v>
      </c>
      <c r="G71" s="113" t="s">
        <v>65</v>
      </c>
      <c r="H71" s="25">
        <v>6.3</v>
      </c>
      <c r="I71" s="113" t="s">
        <v>210</v>
      </c>
      <c r="J71" s="25">
        <v>19.5</v>
      </c>
      <c r="K71" s="116">
        <v>400000</v>
      </c>
      <c r="L71" s="116">
        <v>42836</v>
      </c>
      <c r="M71" s="116">
        <f t="shared" ref="M71:M73" si="6">ROUND((L71*$D$8/1000),0)</f>
        <v>1179970</v>
      </c>
      <c r="N71" s="116">
        <v>13082</v>
      </c>
      <c r="O71" s="116">
        <v>1193052</v>
      </c>
    </row>
    <row r="72" spans="1:15" x14ac:dyDescent="0.2">
      <c r="A72" s="111" t="s">
        <v>673</v>
      </c>
      <c r="B72" s="111" t="s">
        <v>690</v>
      </c>
      <c r="C72" s="84">
        <v>337</v>
      </c>
      <c r="D72" s="84" t="s">
        <v>157</v>
      </c>
      <c r="E72" s="113" t="s">
        <v>58</v>
      </c>
      <c r="F72" s="24">
        <v>74</v>
      </c>
      <c r="G72" s="113" t="s">
        <v>64</v>
      </c>
      <c r="H72" s="25">
        <v>6.3</v>
      </c>
      <c r="I72" s="113" t="s">
        <v>210</v>
      </c>
      <c r="J72" s="25">
        <v>19.5</v>
      </c>
      <c r="K72" s="116">
        <v>74000</v>
      </c>
      <c r="L72" s="116">
        <v>7937</v>
      </c>
      <c r="M72" s="116">
        <f>ROUND((L72*$D$8/1000),0)</f>
        <v>218634</v>
      </c>
      <c r="N72" s="116">
        <v>2417</v>
      </c>
      <c r="O72" s="116">
        <v>221051</v>
      </c>
    </row>
    <row r="73" spans="1:15" x14ac:dyDescent="0.2">
      <c r="A73" s="111" t="s">
        <v>674</v>
      </c>
      <c r="B73" s="111" t="s">
        <v>690</v>
      </c>
      <c r="C73" s="84">
        <v>337</v>
      </c>
      <c r="D73" s="84" t="s">
        <v>157</v>
      </c>
      <c r="E73" s="113" t="s">
        <v>58</v>
      </c>
      <c r="F73" s="24">
        <v>38</v>
      </c>
      <c r="G73" s="113" t="s">
        <v>66</v>
      </c>
      <c r="H73" s="25">
        <v>7</v>
      </c>
      <c r="I73" s="113" t="s">
        <v>210</v>
      </c>
      <c r="J73" s="25">
        <v>19.75</v>
      </c>
      <c r="K73" s="116">
        <v>38000</v>
      </c>
      <c r="L73" s="116">
        <v>38000</v>
      </c>
      <c r="M73" s="116">
        <f t="shared" si="6"/>
        <v>1046756</v>
      </c>
      <c r="N73" s="116">
        <v>1977368</v>
      </c>
      <c r="O73" s="116">
        <v>3024124</v>
      </c>
    </row>
    <row r="74" spans="1:15" x14ac:dyDescent="0.2">
      <c r="A74" s="111" t="s">
        <v>675</v>
      </c>
      <c r="B74" s="111" t="s">
        <v>690</v>
      </c>
      <c r="C74" s="84">
        <v>337</v>
      </c>
      <c r="D74" s="84" t="s">
        <v>227</v>
      </c>
      <c r="E74" s="113" t="s">
        <v>58</v>
      </c>
      <c r="F74" s="24">
        <v>539</v>
      </c>
      <c r="G74" s="113" t="s">
        <v>217</v>
      </c>
      <c r="H74" s="25">
        <v>5</v>
      </c>
      <c r="I74" s="84" t="s">
        <v>211</v>
      </c>
      <c r="J74" s="25">
        <v>19.5</v>
      </c>
      <c r="K74" s="116">
        <v>539000</v>
      </c>
      <c r="L74" s="116">
        <v>79838</v>
      </c>
      <c r="M74" s="116">
        <f>ROUND((L74*$D$8/1000),0)</f>
        <v>2199235</v>
      </c>
      <c r="N74" s="116">
        <v>1504</v>
      </c>
      <c r="O74" s="116">
        <v>2200739</v>
      </c>
    </row>
    <row r="75" spans="1:15" x14ac:dyDescent="0.2">
      <c r="A75" s="111" t="s">
        <v>675</v>
      </c>
      <c r="B75" s="111" t="s">
        <v>690</v>
      </c>
      <c r="C75" s="84">
        <v>337</v>
      </c>
      <c r="D75" s="84" t="s">
        <v>227</v>
      </c>
      <c r="E75" s="113" t="s">
        <v>58</v>
      </c>
      <c r="F75" s="24">
        <v>40</v>
      </c>
      <c r="G75" s="113" t="s">
        <v>218</v>
      </c>
      <c r="H75" s="25">
        <v>7.5</v>
      </c>
      <c r="I75" s="84" t="s">
        <v>211</v>
      </c>
      <c r="J75" s="25">
        <v>19.75</v>
      </c>
      <c r="K75" s="116">
        <v>40000</v>
      </c>
      <c r="L75" s="116">
        <v>40000</v>
      </c>
      <c r="M75" s="116">
        <f>ROUND((L75*$D$8/1000),0)</f>
        <v>1101849</v>
      </c>
      <c r="N75" s="116">
        <v>2045760</v>
      </c>
      <c r="O75" s="116">
        <v>3147609</v>
      </c>
    </row>
    <row r="76" spans="1:15" x14ac:dyDescent="0.2">
      <c r="A76" s="111" t="s">
        <v>677</v>
      </c>
      <c r="B76" s="111" t="s">
        <v>690</v>
      </c>
      <c r="C76" s="84">
        <v>337</v>
      </c>
      <c r="D76" s="84" t="s">
        <v>247</v>
      </c>
      <c r="E76" s="113" t="s">
        <v>58</v>
      </c>
      <c r="F76" s="24">
        <v>512</v>
      </c>
      <c r="G76" s="113" t="s">
        <v>455</v>
      </c>
      <c r="H76" s="25">
        <v>4.5</v>
      </c>
      <c r="I76" s="113" t="s">
        <v>210</v>
      </c>
      <c r="J76" s="25">
        <v>19.5</v>
      </c>
      <c r="K76" s="116">
        <v>512000</v>
      </c>
      <c r="L76" s="116">
        <v>80060</v>
      </c>
      <c r="M76" s="116">
        <f>ROUND((L76*$D$8/1000),0)</f>
        <v>2205350</v>
      </c>
      <c r="N76" s="116">
        <v>17603</v>
      </c>
      <c r="O76" s="116">
        <v>2222953</v>
      </c>
    </row>
    <row r="77" spans="1:15" x14ac:dyDescent="0.2">
      <c r="A77" s="111" t="s">
        <v>677</v>
      </c>
      <c r="B77" s="111" t="s">
        <v>690</v>
      </c>
      <c r="C77" s="84">
        <v>337</v>
      </c>
      <c r="D77" s="84" t="s">
        <v>247</v>
      </c>
      <c r="E77" s="113" t="s">
        <v>58</v>
      </c>
      <c r="F77" s="24">
        <v>45</v>
      </c>
      <c r="G77" s="113" t="s">
        <v>456</v>
      </c>
      <c r="H77" s="25">
        <v>8</v>
      </c>
      <c r="I77" s="113" t="s">
        <v>210</v>
      </c>
      <c r="J77" s="25">
        <v>19.75</v>
      </c>
      <c r="K77" s="116">
        <v>45000</v>
      </c>
      <c r="L77" s="116">
        <v>45000</v>
      </c>
      <c r="M77" s="116">
        <f>ROUND((L77*$D$8/1000),0)</f>
        <v>1239580</v>
      </c>
      <c r="N77" s="116">
        <v>2312888</v>
      </c>
      <c r="O77" s="116">
        <v>3552468</v>
      </c>
    </row>
    <row r="78" spans="1:15" x14ac:dyDescent="0.2">
      <c r="A78" s="111"/>
      <c r="B78" s="111"/>
      <c r="C78" s="84"/>
      <c r="D78" s="84"/>
      <c r="E78" s="113"/>
      <c r="F78" s="24"/>
      <c r="G78" s="113"/>
      <c r="H78" s="25"/>
      <c r="I78" s="113"/>
      <c r="J78" s="25"/>
      <c r="K78" s="116"/>
      <c r="L78" s="116"/>
      <c r="M78" s="116"/>
      <c r="N78" s="116"/>
      <c r="O78" s="116"/>
    </row>
    <row r="79" spans="1:15" x14ac:dyDescent="0.2">
      <c r="A79" s="111" t="s">
        <v>537</v>
      </c>
      <c r="B79" s="111" t="s">
        <v>690</v>
      </c>
      <c r="C79" s="84">
        <v>341</v>
      </c>
      <c r="D79" s="84" t="s">
        <v>158</v>
      </c>
      <c r="E79" s="113" t="s">
        <v>58</v>
      </c>
      <c r="F79" s="24">
        <v>320</v>
      </c>
      <c r="G79" s="113" t="s">
        <v>160</v>
      </c>
      <c r="H79" s="25">
        <v>5.8</v>
      </c>
      <c r="I79" s="113" t="s">
        <v>209</v>
      </c>
      <c r="J79" s="25">
        <v>23.75</v>
      </c>
      <c r="K79" s="116">
        <v>320000</v>
      </c>
      <c r="L79" s="116">
        <v>9363</v>
      </c>
      <c r="M79" s="116">
        <f>ROUND((L79*$D$8/1000),0)</f>
        <v>257915</v>
      </c>
      <c r="N79" s="116">
        <v>1220</v>
      </c>
      <c r="O79" s="116">
        <v>259135</v>
      </c>
    </row>
    <row r="80" spans="1:15" x14ac:dyDescent="0.2">
      <c r="A80" s="111" t="s">
        <v>538</v>
      </c>
      <c r="B80" s="111" t="s">
        <v>690</v>
      </c>
      <c r="C80" s="84">
        <v>341</v>
      </c>
      <c r="D80" s="84" t="s">
        <v>158</v>
      </c>
      <c r="E80" s="113" t="s">
        <v>58</v>
      </c>
      <c r="F80" s="24">
        <v>6</v>
      </c>
      <c r="G80" s="113" t="s">
        <v>161</v>
      </c>
      <c r="H80" s="25">
        <v>7.5</v>
      </c>
      <c r="I80" s="113" t="s">
        <v>209</v>
      </c>
      <c r="J80" s="25">
        <v>23.75</v>
      </c>
      <c r="K80" s="116">
        <v>6000</v>
      </c>
      <c r="L80" s="116">
        <v>18077</v>
      </c>
      <c r="M80" s="116">
        <f>ROUND((L80*$D$8/1000),0)</f>
        <v>497953</v>
      </c>
      <c r="N80" s="116">
        <v>3028</v>
      </c>
      <c r="O80" s="116">
        <v>500981</v>
      </c>
    </row>
    <row r="81" spans="1:15" x14ac:dyDescent="0.2">
      <c r="A81" s="111" t="s">
        <v>538</v>
      </c>
      <c r="B81" s="111" t="s">
        <v>690</v>
      </c>
      <c r="C81" s="84">
        <v>341</v>
      </c>
      <c r="D81" s="84" t="s">
        <v>158</v>
      </c>
      <c r="E81" s="113" t="s">
        <v>58</v>
      </c>
      <c r="F81" s="24">
        <v>15.2</v>
      </c>
      <c r="G81" s="113" t="s">
        <v>162</v>
      </c>
      <c r="H81" s="25">
        <v>7.5</v>
      </c>
      <c r="I81" s="113" t="s">
        <v>209</v>
      </c>
      <c r="J81" s="25">
        <v>23.75</v>
      </c>
      <c r="K81" s="116">
        <v>15200</v>
      </c>
      <c r="L81" s="116">
        <v>45795</v>
      </c>
      <c r="M81" s="116">
        <f>ROUND((L81*$D$8/1000),0)</f>
        <v>1261479</v>
      </c>
      <c r="N81" s="116">
        <v>7672</v>
      </c>
      <c r="O81" s="116">
        <v>1269151</v>
      </c>
    </row>
    <row r="82" spans="1:15" x14ac:dyDescent="0.2">
      <c r="A82" s="111"/>
      <c r="B82" s="111"/>
      <c r="C82" s="84"/>
      <c r="D82" s="84"/>
      <c r="E82" s="113"/>
      <c r="F82" s="24"/>
      <c r="G82" s="113"/>
      <c r="H82" s="25"/>
      <c r="I82" s="113"/>
      <c r="J82" s="25"/>
      <c r="K82" s="116"/>
      <c r="L82" s="116"/>
      <c r="M82" s="116"/>
      <c r="N82" s="116"/>
      <c r="O82" s="116"/>
    </row>
    <row r="83" spans="1:15" x14ac:dyDescent="0.2">
      <c r="A83" s="111" t="s">
        <v>165</v>
      </c>
      <c r="B83" s="111" t="s">
        <v>690</v>
      </c>
      <c r="C83" s="84">
        <v>351</v>
      </c>
      <c r="D83" s="84" t="s">
        <v>194</v>
      </c>
      <c r="E83" s="113" t="s">
        <v>58</v>
      </c>
      <c r="F83" s="24">
        <v>400</v>
      </c>
      <c r="G83" s="113" t="s">
        <v>175</v>
      </c>
      <c r="H83" s="25">
        <v>6.5</v>
      </c>
      <c r="I83" s="113" t="s">
        <v>211</v>
      </c>
      <c r="J83" s="25">
        <v>20</v>
      </c>
      <c r="K83" s="116">
        <v>400000</v>
      </c>
      <c r="L83" s="116">
        <v>68849.55</v>
      </c>
      <c r="M83" s="116">
        <f>ROUND((L83*$D$8/1000),0)</f>
        <v>1896545</v>
      </c>
      <c r="N83" s="116">
        <v>3344</v>
      </c>
      <c r="O83" s="116">
        <v>1899889</v>
      </c>
    </row>
    <row r="84" spans="1:15" x14ac:dyDescent="0.2">
      <c r="A84" s="111" t="s">
        <v>165</v>
      </c>
      <c r="B84" s="111" t="s">
        <v>690</v>
      </c>
      <c r="C84" s="84">
        <v>351</v>
      </c>
      <c r="D84" s="84" t="s">
        <v>194</v>
      </c>
      <c r="E84" s="113" t="s">
        <v>58</v>
      </c>
      <c r="F84" s="24">
        <v>155</v>
      </c>
      <c r="G84" s="113" t="s">
        <v>176</v>
      </c>
      <c r="H84" s="25">
        <v>6.5</v>
      </c>
      <c r="I84" s="113" t="s">
        <v>211</v>
      </c>
      <c r="J84" s="25">
        <v>20</v>
      </c>
      <c r="K84" s="116">
        <v>155000</v>
      </c>
      <c r="L84" s="116">
        <v>26679.42</v>
      </c>
      <c r="M84" s="116">
        <f>ROUND((L84*$D$8/1000),0)</f>
        <v>734917</v>
      </c>
      <c r="N84" s="116">
        <v>1297</v>
      </c>
      <c r="O84" s="116">
        <v>736214</v>
      </c>
    </row>
    <row r="85" spans="1:15" x14ac:dyDescent="0.2">
      <c r="A85" s="111" t="s">
        <v>193</v>
      </c>
      <c r="B85" s="111" t="s">
        <v>690</v>
      </c>
      <c r="C85" s="84">
        <v>351</v>
      </c>
      <c r="D85" s="84" t="s">
        <v>194</v>
      </c>
      <c r="E85" s="113" t="s">
        <v>58</v>
      </c>
      <c r="F85" s="24">
        <v>21</v>
      </c>
      <c r="G85" s="113" t="s">
        <v>177</v>
      </c>
      <c r="H85" s="25">
        <v>5</v>
      </c>
      <c r="I85" s="113" t="s">
        <v>211</v>
      </c>
      <c r="J85" s="25">
        <v>5.5</v>
      </c>
      <c r="K85" s="116">
        <v>21000</v>
      </c>
      <c r="L85" s="116">
        <v>0</v>
      </c>
      <c r="M85" s="116">
        <f>ROUND((L85*$D$8/1000),0)</f>
        <v>0</v>
      </c>
      <c r="N85" s="115"/>
      <c r="O85" s="115"/>
    </row>
    <row r="86" spans="1:15" x14ac:dyDescent="0.2">
      <c r="A86" s="111" t="s">
        <v>171</v>
      </c>
      <c r="B86" s="111" t="s">
        <v>690</v>
      </c>
      <c r="C86" s="84">
        <v>351</v>
      </c>
      <c r="D86" s="84" t="s">
        <v>194</v>
      </c>
      <c r="E86" s="113" t="s">
        <v>58</v>
      </c>
      <c r="F86" s="24">
        <v>60</v>
      </c>
      <c r="G86" s="113" t="s">
        <v>178</v>
      </c>
      <c r="H86" s="25">
        <v>6.5</v>
      </c>
      <c r="I86" s="113" t="s">
        <v>211</v>
      </c>
      <c r="J86" s="25">
        <v>20</v>
      </c>
      <c r="K86" s="116">
        <v>60000</v>
      </c>
      <c r="L86" s="116">
        <v>126300.76</v>
      </c>
      <c r="M86" s="116">
        <f>ROUND((L86*$D$8/1000),0)</f>
        <v>3479109</v>
      </c>
      <c r="N86" s="116">
        <v>6134</v>
      </c>
      <c r="O86" s="116">
        <v>3485243</v>
      </c>
    </row>
    <row r="87" spans="1:15" x14ac:dyDescent="0.2">
      <c r="A87" s="111" t="s">
        <v>171</v>
      </c>
      <c r="B87" s="111" t="s">
        <v>690</v>
      </c>
      <c r="C87" s="84">
        <v>351</v>
      </c>
      <c r="D87" s="84" t="s">
        <v>194</v>
      </c>
      <c r="E87" s="113" t="s">
        <v>58</v>
      </c>
      <c r="F87" s="24">
        <v>2</v>
      </c>
      <c r="G87" s="113" t="s">
        <v>179</v>
      </c>
      <c r="H87" s="25">
        <v>6.5</v>
      </c>
      <c r="I87" s="113" t="s">
        <v>211</v>
      </c>
      <c r="J87" s="25">
        <v>21</v>
      </c>
      <c r="K87" s="116">
        <v>2000</v>
      </c>
      <c r="L87" s="116">
        <v>5225.3</v>
      </c>
      <c r="M87" s="116">
        <f>ROUND((L87*$D$8/1000),0)</f>
        <v>143937</v>
      </c>
      <c r="N87" s="116">
        <v>254</v>
      </c>
      <c r="O87" s="116">
        <v>144191</v>
      </c>
    </row>
    <row r="88" spans="1:15" x14ac:dyDescent="0.2">
      <c r="A88" s="111" t="s">
        <v>632</v>
      </c>
      <c r="B88" s="111" t="s">
        <v>690</v>
      </c>
      <c r="C88" s="84">
        <v>351</v>
      </c>
      <c r="D88" s="84" t="s">
        <v>183</v>
      </c>
      <c r="E88" s="113" t="s">
        <v>58</v>
      </c>
      <c r="F88" s="24">
        <v>160</v>
      </c>
      <c r="G88" s="113" t="s">
        <v>187</v>
      </c>
      <c r="H88" s="25">
        <v>5.3</v>
      </c>
      <c r="I88" s="113" t="s">
        <v>211</v>
      </c>
      <c r="J88" s="25">
        <v>6</v>
      </c>
      <c r="K88" s="116">
        <v>160000</v>
      </c>
      <c r="L88" s="116">
        <v>0</v>
      </c>
      <c r="M88" s="116">
        <f t="shared" ref="M88:M100" si="7">ROUND((L88*$D$8/1000),0)</f>
        <v>0</v>
      </c>
      <c r="N88" s="116"/>
      <c r="O88" s="116"/>
    </row>
    <row r="89" spans="1:15" x14ac:dyDescent="0.2">
      <c r="A89" s="111" t="s">
        <v>632</v>
      </c>
      <c r="B89" s="111" t="s">
        <v>690</v>
      </c>
      <c r="C89" s="84">
        <v>351</v>
      </c>
      <c r="D89" s="84" t="s">
        <v>183</v>
      </c>
      <c r="E89" s="113" t="s">
        <v>58</v>
      </c>
      <c r="F89" s="24">
        <v>60</v>
      </c>
      <c r="G89" s="113" t="s">
        <v>188</v>
      </c>
      <c r="H89" s="25">
        <v>5.3</v>
      </c>
      <c r="I89" s="113" t="s">
        <v>211</v>
      </c>
      <c r="J89" s="25">
        <v>6</v>
      </c>
      <c r="K89" s="116">
        <v>60000</v>
      </c>
      <c r="L89" s="116">
        <v>0</v>
      </c>
      <c r="M89" s="116">
        <f t="shared" si="7"/>
        <v>0</v>
      </c>
      <c r="N89" s="116"/>
      <c r="O89" s="116"/>
    </row>
    <row r="90" spans="1:15" x14ac:dyDescent="0.2">
      <c r="A90" s="111" t="s">
        <v>632</v>
      </c>
      <c r="B90" s="111" t="s">
        <v>690</v>
      </c>
      <c r="C90" s="84">
        <v>351</v>
      </c>
      <c r="D90" s="84" t="s">
        <v>183</v>
      </c>
      <c r="E90" s="113" t="s">
        <v>58</v>
      </c>
      <c r="F90" s="24">
        <v>600</v>
      </c>
      <c r="G90" s="113" t="s">
        <v>189</v>
      </c>
      <c r="H90" s="25">
        <v>6.5</v>
      </c>
      <c r="I90" s="113" t="s">
        <v>211</v>
      </c>
      <c r="J90" s="25">
        <v>22.5</v>
      </c>
      <c r="K90" s="116">
        <v>600000</v>
      </c>
      <c r="L90" s="116">
        <v>117967.06</v>
      </c>
      <c r="M90" s="116">
        <f t="shared" si="7"/>
        <v>3249547</v>
      </c>
      <c r="N90" s="116">
        <v>5729</v>
      </c>
      <c r="O90" s="116">
        <v>3255276</v>
      </c>
    </row>
    <row r="91" spans="1:15" x14ac:dyDescent="0.2">
      <c r="A91" s="111" t="s">
        <v>632</v>
      </c>
      <c r="B91" s="111" t="s">
        <v>690</v>
      </c>
      <c r="C91" s="84">
        <v>351</v>
      </c>
      <c r="D91" s="84" t="s">
        <v>183</v>
      </c>
      <c r="E91" s="113" t="s">
        <v>58</v>
      </c>
      <c r="F91" s="24">
        <v>129</v>
      </c>
      <c r="G91" s="113" t="s">
        <v>190</v>
      </c>
      <c r="H91" s="25">
        <v>6.5</v>
      </c>
      <c r="I91" s="113" t="s">
        <v>211</v>
      </c>
      <c r="J91" s="25">
        <v>22.5</v>
      </c>
      <c r="K91" s="116">
        <v>129000</v>
      </c>
      <c r="L91" s="116">
        <v>25363.14</v>
      </c>
      <c r="M91" s="116">
        <f t="shared" si="7"/>
        <v>698659</v>
      </c>
      <c r="N91" s="116">
        <v>1231</v>
      </c>
      <c r="O91" s="116">
        <v>699890</v>
      </c>
    </row>
    <row r="92" spans="1:15" x14ac:dyDescent="0.2">
      <c r="A92" s="111" t="s">
        <v>633</v>
      </c>
      <c r="B92" s="111" t="s">
        <v>690</v>
      </c>
      <c r="C92" s="84">
        <v>351</v>
      </c>
      <c r="D92" s="84" t="s">
        <v>183</v>
      </c>
      <c r="E92" s="113" t="s">
        <v>58</v>
      </c>
      <c r="F92" s="24">
        <v>82</v>
      </c>
      <c r="G92" s="113" t="s">
        <v>191</v>
      </c>
      <c r="H92" s="25">
        <v>6.5</v>
      </c>
      <c r="I92" s="113" t="s">
        <v>211</v>
      </c>
      <c r="J92" s="25">
        <v>22.5</v>
      </c>
      <c r="K92" s="116">
        <v>82000</v>
      </c>
      <c r="L92" s="116">
        <v>169542.11</v>
      </c>
      <c r="M92" s="116">
        <f t="shared" si="7"/>
        <v>4670244</v>
      </c>
      <c r="N92" s="116">
        <v>8235</v>
      </c>
      <c r="O92" s="116">
        <v>4678479</v>
      </c>
    </row>
    <row r="93" spans="1:15" x14ac:dyDescent="0.2">
      <c r="A93" s="111" t="s">
        <v>633</v>
      </c>
      <c r="B93" s="111" t="s">
        <v>690</v>
      </c>
      <c r="C93" s="84">
        <v>351</v>
      </c>
      <c r="D93" s="84" t="s">
        <v>183</v>
      </c>
      <c r="E93" s="113" t="s">
        <v>58</v>
      </c>
      <c r="F93" s="24">
        <v>7</v>
      </c>
      <c r="G93" s="113" t="s">
        <v>192</v>
      </c>
      <c r="H93" s="25">
        <v>6.5</v>
      </c>
      <c r="I93" s="113" t="s">
        <v>211</v>
      </c>
      <c r="J93" s="25">
        <v>22.5</v>
      </c>
      <c r="K93" s="116">
        <v>7000</v>
      </c>
      <c r="L93" s="116">
        <v>18002.89</v>
      </c>
      <c r="M93" s="116">
        <f t="shared" si="7"/>
        <v>495912</v>
      </c>
      <c r="N93" s="116">
        <v>874</v>
      </c>
      <c r="O93" s="116">
        <v>496786</v>
      </c>
    </row>
    <row r="94" spans="1:15" x14ac:dyDescent="0.2">
      <c r="A94" s="111" t="s">
        <v>634</v>
      </c>
      <c r="B94" s="111" t="s">
        <v>690</v>
      </c>
      <c r="C94" s="84">
        <v>351</v>
      </c>
      <c r="D94" s="84" t="s">
        <v>226</v>
      </c>
      <c r="E94" s="113" t="s">
        <v>58</v>
      </c>
      <c r="F94" s="24">
        <v>255</v>
      </c>
      <c r="G94" s="113" t="s">
        <v>219</v>
      </c>
      <c r="H94" s="25">
        <v>4</v>
      </c>
      <c r="I94" s="84" t="s">
        <v>210</v>
      </c>
      <c r="J94" s="25">
        <v>5.75</v>
      </c>
      <c r="K94" s="116">
        <v>255000</v>
      </c>
      <c r="L94" s="116">
        <v>0</v>
      </c>
      <c r="M94" s="116">
        <f t="shared" si="7"/>
        <v>0</v>
      </c>
      <c r="N94" s="116"/>
      <c r="O94" s="116"/>
    </row>
    <row r="95" spans="1:15" x14ac:dyDescent="0.2">
      <c r="A95" s="111" t="s">
        <v>634</v>
      </c>
      <c r="B95" s="111" t="s">
        <v>690</v>
      </c>
      <c r="C95" s="84">
        <v>351</v>
      </c>
      <c r="D95" s="84" t="s">
        <v>226</v>
      </c>
      <c r="E95" s="113" t="s">
        <v>58</v>
      </c>
      <c r="F95" s="24">
        <v>69</v>
      </c>
      <c r="G95" s="113" t="s">
        <v>220</v>
      </c>
      <c r="H95" s="25">
        <v>4</v>
      </c>
      <c r="I95" s="84" t="s">
        <v>210</v>
      </c>
      <c r="J95" s="25">
        <v>5.75</v>
      </c>
      <c r="K95" s="116">
        <v>69000</v>
      </c>
      <c r="L95" s="116">
        <v>0</v>
      </c>
      <c r="M95" s="116">
        <f t="shared" si="7"/>
        <v>0</v>
      </c>
      <c r="N95" s="116"/>
      <c r="O95" s="116"/>
    </row>
    <row r="96" spans="1:15" x14ac:dyDescent="0.2">
      <c r="A96" s="111" t="s">
        <v>635</v>
      </c>
      <c r="B96" s="111" t="s">
        <v>690</v>
      </c>
      <c r="C96" s="84">
        <v>351</v>
      </c>
      <c r="D96" s="84" t="s">
        <v>226</v>
      </c>
      <c r="E96" s="113" t="s">
        <v>58</v>
      </c>
      <c r="F96" s="24">
        <v>305</v>
      </c>
      <c r="G96" s="113" t="s">
        <v>221</v>
      </c>
      <c r="H96" s="25">
        <v>6</v>
      </c>
      <c r="I96" s="84" t="s">
        <v>210</v>
      </c>
      <c r="J96" s="25">
        <v>22.5</v>
      </c>
      <c r="K96" s="116">
        <v>305000</v>
      </c>
      <c r="L96" s="116">
        <v>92979.67</v>
      </c>
      <c r="M96" s="116">
        <f t="shared" si="7"/>
        <v>2561238</v>
      </c>
      <c r="N96" s="116">
        <v>4177</v>
      </c>
      <c r="O96" s="116">
        <v>2565415</v>
      </c>
    </row>
    <row r="97" spans="1:15" x14ac:dyDescent="0.2">
      <c r="A97" s="111" t="s">
        <v>635</v>
      </c>
      <c r="B97" s="111" t="s">
        <v>690</v>
      </c>
      <c r="C97" s="84">
        <v>351</v>
      </c>
      <c r="D97" s="84" t="s">
        <v>226</v>
      </c>
      <c r="E97" s="113" t="s">
        <v>58</v>
      </c>
      <c r="F97" s="24">
        <v>77</v>
      </c>
      <c r="G97" s="113" t="s">
        <v>222</v>
      </c>
      <c r="H97" s="25">
        <v>6</v>
      </c>
      <c r="I97" s="84" t="s">
        <v>210</v>
      </c>
      <c r="J97" s="25">
        <v>22.5</v>
      </c>
      <c r="K97" s="116">
        <v>77000</v>
      </c>
      <c r="L97" s="116">
        <v>23473.63</v>
      </c>
      <c r="M97" s="116">
        <f t="shared" si="7"/>
        <v>646610</v>
      </c>
      <c r="N97" s="116">
        <v>1054</v>
      </c>
      <c r="O97" s="116">
        <v>647664</v>
      </c>
    </row>
    <row r="98" spans="1:15" x14ac:dyDescent="0.2">
      <c r="A98" s="111" t="s">
        <v>635</v>
      </c>
      <c r="B98" s="111" t="s">
        <v>690</v>
      </c>
      <c r="C98" s="84">
        <v>351</v>
      </c>
      <c r="D98" s="84" t="s">
        <v>226</v>
      </c>
      <c r="E98" s="113" t="s">
        <v>58</v>
      </c>
      <c r="F98" s="24">
        <v>29</v>
      </c>
      <c r="G98" s="113" t="s">
        <v>223</v>
      </c>
      <c r="H98" s="25">
        <v>6</v>
      </c>
      <c r="I98" s="84" t="s">
        <v>210</v>
      </c>
      <c r="J98" s="25">
        <v>25.5</v>
      </c>
      <c r="K98" s="116">
        <v>29000</v>
      </c>
      <c r="L98" s="116">
        <v>54163.21</v>
      </c>
      <c r="M98" s="116">
        <f t="shared" si="7"/>
        <v>1491992</v>
      </c>
      <c r="N98" s="116">
        <v>2432</v>
      </c>
      <c r="O98" s="116">
        <v>1494424</v>
      </c>
    </row>
    <row r="99" spans="1:15" x14ac:dyDescent="0.2">
      <c r="A99" s="111" t="s">
        <v>636</v>
      </c>
      <c r="B99" s="111" t="s">
        <v>690</v>
      </c>
      <c r="C99" s="84">
        <v>351</v>
      </c>
      <c r="D99" s="84" t="s">
        <v>226</v>
      </c>
      <c r="E99" s="113" t="s">
        <v>58</v>
      </c>
      <c r="F99" s="24">
        <v>29</v>
      </c>
      <c r="G99" s="113" t="s">
        <v>224</v>
      </c>
      <c r="H99" s="25">
        <v>4.5</v>
      </c>
      <c r="I99" s="84" t="s">
        <v>210</v>
      </c>
      <c r="J99" s="25">
        <v>26</v>
      </c>
      <c r="K99" s="116">
        <v>29000</v>
      </c>
      <c r="L99" s="116">
        <v>54700.49</v>
      </c>
      <c r="M99" s="116">
        <f t="shared" si="7"/>
        <v>1506792</v>
      </c>
      <c r="N99" s="116">
        <v>1852</v>
      </c>
      <c r="O99" s="116">
        <v>1508644</v>
      </c>
    </row>
    <row r="100" spans="1:15" x14ac:dyDescent="0.2">
      <c r="A100" s="111" t="s">
        <v>248</v>
      </c>
      <c r="B100" s="111" t="s">
        <v>690</v>
      </c>
      <c r="C100" s="84">
        <v>351</v>
      </c>
      <c r="D100" s="84" t="s">
        <v>235</v>
      </c>
      <c r="E100" s="113" t="s">
        <v>58</v>
      </c>
      <c r="F100" s="24">
        <v>205</v>
      </c>
      <c r="G100" s="113" t="s">
        <v>236</v>
      </c>
      <c r="H100" s="25">
        <v>4</v>
      </c>
      <c r="I100" s="84" t="s">
        <v>210</v>
      </c>
      <c r="J100" s="25">
        <v>5.75</v>
      </c>
      <c r="K100" s="116">
        <v>205000</v>
      </c>
      <c r="L100" s="116">
        <v>0</v>
      </c>
      <c r="M100" s="116">
        <f t="shared" si="7"/>
        <v>0</v>
      </c>
      <c r="N100" s="116"/>
      <c r="O100" s="116"/>
    </row>
    <row r="101" spans="1:15" x14ac:dyDescent="0.2">
      <c r="A101" s="111" t="s">
        <v>248</v>
      </c>
      <c r="B101" s="111" t="s">
        <v>690</v>
      </c>
      <c r="C101" s="84">
        <v>351</v>
      </c>
      <c r="D101" s="84" t="s">
        <v>235</v>
      </c>
      <c r="E101" s="113" t="s">
        <v>58</v>
      </c>
      <c r="F101" s="24">
        <v>57</v>
      </c>
      <c r="G101" s="113" t="s">
        <v>237</v>
      </c>
      <c r="H101" s="25">
        <v>4</v>
      </c>
      <c r="I101" s="84" t="s">
        <v>210</v>
      </c>
      <c r="J101" s="25">
        <v>5.75</v>
      </c>
      <c r="K101" s="116">
        <v>57000</v>
      </c>
      <c r="L101" s="116">
        <v>0</v>
      </c>
      <c r="M101" s="116">
        <f>ROUND((L101*$D$8/1000),0)</f>
        <v>0</v>
      </c>
      <c r="N101" s="116"/>
      <c r="O101" s="116"/>
    </row>
    <row r="102" spans="1:15" x14ac:dyDescent="0.2">
      <c r="A102" s="111" t="s">
        <v>637</v>
      </c>
      <c r="B102" s="111" t="s">
        <v>690</v>
      </c>
      <c r="C102" s="84">
        <v>351</v>
      </c>
      <c r="D102" s="84" t="s">
        <v>235</v>
      </c>
      <c r="E102" s="113" t="s">
        <v>58</v>
      </c>
      <c r="F102" s="24">
        <v>270</v>
      </c>
      <c r="G102" s="113" t="s">
        <v>238</v>
      </c>
      <c r="H102" s="25">
        <v>5.6</v>
      </c>
      <c r="I102" s="84" t="s">
        <v>210</v>
      </c>
      <c r="J102" s="25">
        <v>19.75</v>
      </c>
      <c r="K102" s="116">
        <v>270000</v>
      </c>
      <c r="L102" s="116">
        <v>82856.929999999993</v>
      </c>
      <c r="M102" s="116">
        <f>ROUND((L102*$D$8/1000),0)</f>
        <v>2282395</v>
      </c>
      <c r="N102" s="116">
        <v>3478</v>
      </c>
      <c r="O102" s="116">
        <v>2285873</v>
      </c>
    </row>
    <row r="103" spans="1:15" x14ac:dyDescent="0.2">
      <c r="A103" s="111" t="s">
        <v>638</v>
      </c>
      <c r="B103" s="111" t="s">
        <v>690</v>
      </c>
      <c r="C103" s="84">
        <v>351</v>
      </c>
      <c r="D103" s="84" t="s">
        <v>235</v>
      </c>
      <c r="E103" s="113" t="s">
        <v>58</v>
      </c>
      <c r="F103" s="24">
        <v>69</v>
      </c>
      <c r="G103" s="113" t="s">
        <v>239</v>
      </c>
      <c r="H103" s="25">
        <v>5.6</v>
      </c>
      <c r="I103" s="84" t="s">
        <v>210</v>
      </c>
      <c r="J103" s="25">
        <v>19.75</v>
      </c>
      <c r="K103" s="116">
        <v>69000</v>
      </c>
      <c r="L103" s="116">
        <v>21174.6</v>
      </c>
      <c r="M103" s="116">
        <f>ROUND((L103*$D$8/1000),0)</f>
        <v>583280</v>
      </c>
      <c r="N103" s="116">
        <v>889</v>
      </c>
      <c r="O103" s="116">
        <v>584169</v>
      </c>
    </row>
    <row r="104" spans="1:15" x14ac:dyDescent="0.2">
      <c r="A104" s="111" t="s">
        <v>639</v>
      </c>
      <c r="B104" s="111" t="s">
        <v>690</v>
      </c>
      <c r="C104" s="84">
        <v>351</v>
      </c>
      <c r="D104" s="84" t="s">
        <v>235</v>
      </c>
      <c r="E104" s="113" t="s">
        <v>58</v>
      </c>
      <c r="F104" s="24">
        <v>20</v>
      </c>
      <c r="G104" s="113" t="s">
        <v>240</v>
      </c>
      <c r="H104" s="25">
        <v>6</v>
      </c>
      <c r="I104" s="84" t="s">
        <v>210</v>
      </c>
      <c r="J104" s="25">
        <v>25.25</v>
      </c>
      <c r="K104" s="116">
        <v>20000</v>
      </c>
      <c r="L104" s="116">
        <v>36427.699999999997</v>
      </c>
      <c r="M104" s="116">
        <f>ROUND((L104*$D$8/1000),0)</f>
        <v>1003445</v>
      </c>
      <c r="N104" s="116">
        <v>1636</v>
      </c>
      <c r="O104" s="116">
        <v>1005081</v>
      </c>
    </row>
    <row r="105" spans="1:15" x14ac:dyDescent="0.2">
      <c r="A105" s="111" t="s">
        <v>637</v>
      </c>
      <c r="B105" s="111" t="s">
        <v>690</v>
      </c>
      <c r="C105" s="84">
        <v>351</v>
      </c>
      <c r="D105" s="84" t="s">
        <v>235</v>
      </c>
      <c r="E105" s="113" t="s">
        <v>58</v>
      </c>
      <c r="F105" s="24">
        <v>46</v>
      </c>
      <c r="G105" s="113" t="s">
        <v>241</v>
      </c>
      <c r="H105" s="25">
        <v>4.5</v>
      </c>
      <c r="I105" s="84" t="s">
        <v>210</v>
      </c>
      <c r="J105" s="25">
        <v>25.75</v>
      </c>
      <c r="K105" s="116">
        <v>46000</v>
      </c>
      <c r="L105" s="116">
        <v>85502.52</v>
      </c>
      <c r="M105" s="116">
        <f>ROUND((L105*$D$8/1000),0)</f>
        <v>2355271</v>
      </c>
      <c r="N105" s="116">
        <v>2896</v>
      </c>
      <c r="O105" s="116">
        <v>2358167</v>
      </c>
    </row>
    <row r="106" spans="1:15" x14ac:dyDescent="0.2">
      <c r="A106" s="111"/>
      <c r="B106" s="111"/>
      <c r="C106" s="84"/>
      <c r="D106" s="84"/>
      <c r="E106" s="113"/>
      <c r="F106" s="24"/>
      <c r="G106" s="113"/>
      <c r="H106" s="25"/>
      <c r="I106" s="84"/>
      <c r="J106" s="25"/>
      <c r="K106" s="116"/>
      <c r="L106" s="116"/>
      <c r="M106" s="116"/>
      <c r="N106" s="116"/>
      <c r="O106" s="116"/>
    </row>
    <row r="107" spans="1:15" x14ac:dyDescent="0.2">
      <c r="A107" s="111" t="s">
        <v>165</v>
      </c>
      <c r="B107" s="111" t="s">
        <v>690</v>
      </c>
      <c r="C107" s="84">
        <v>363</v>
      </c>
      <c r="D107" s="84" t="s">
        <v>182</v>
      </c>
      <c r="E107" s="113" t="s">
        <v>58</v>
      </c>
      <c r="F107" s="24">
        <v>400</v>
      </c>
      <c r="G107" s="113" t="s">
        <v>184</v>
      </c>
      <c r="H107" s="25">
        <v>5</v>
      </c>
      <c r="I107" s="84" t="s">
        <v>213</v>
      </c>
      <c r="J107" s="25">
        <v>17.5</v>
      </c>
      <c r="K107" s="116">
        <v>400000</v>
      </c>
      <c r="L107" s="116">
        <v>73278.17</v>
      </c>
      <c r="M107" s="116">
        <f t="shared" ref="M107:M113" si="8">ROUND((L107*$D$8/1000),0)</f>
        <v>2018537</v>
      </c>
      <c r="N107" s="116">
        <v>1591</v>
      </c>
      <c r="O107" s="116">
        <v>2020128</v>
      </c>
    </row>
    <row r="108" spans="1:15" x14ac:dyDescent="0.2">
      <c r="A108" s="111" t="s">
        <v>165</v>
      </c>
      <c r="B108" s="111" t="s">
        <v>690</v>
      </c>
      <c r="C108" s="84">
        <v>363</v>
      </c>
      <c r="D108" s="84" t="s">
        <v>182</v>
      </c>
      <c r="E108" s="113" t="s">
        <v>58</v>
      </c>
      <c r="F108" s="24">
        <v>96</v>
      </c>
      <c r="G108" s="113" t="s">
        <v>185</v>
      </c>
      <c r="H108" s="25">
        <v>5</v>
      </c>
      <c r="I108" s="84" t="s">
        <v>213</v>
      </c>
      <c r="J108" s="25">
        <v>17.5</v>
      </c>
      <c r="K108" s="116">
        <v>96000</v>
      </c>
      <c r="L108" s="116">
        <v>17586.78</v>
      </c>
      <c r="M108" s="116">
        <f t="shared" si="8"/>
        <v>484449</v>
      </c>
      <c r="N108" s="116">
        <v>382</v>
      </c>
      <c r="O108" s="116">
        <v>484831</v>
      </c>
    </row>
    <row r="109" spans="1:15" x14ac:dyDescent="0.2">
      <c r="A109" s="111" t="s">
        <v>193</v>
      </c>
      <c r="B109" s="111" t="s">
        <v>690</v>
      </c>
      <c r="C109" s="84">
        <v>363</v>
      </c>
      <c r="D109" s="84" t="s">
        <v>182</v>
      </c>
      <c r="E109" s="113" t="s">
        <v>58</v>
      </c>
      <c r="F109" s="88">
        <v>1E-3</v>
      </c>
      <c r="G109" s="113" t="s">
        <v>186</v>
      </c>
      <c r="H109" s="25">
        <v>0</v>
      </c>
      <c r="I109" s="84" t="s">
        <v>213</v>
      </c>
      <c r="J109" s="25">
        <v>17.5</v>
      </c>
      <c r="K109" s="116">
        <v>1</v>
      </c>
      <c r="L109" s="116">
        <v>1</v>
      </c>
      <c r="M109" s="116">
        <f t="shared" si="8"/>
        <v>28</v>
      </c>
      <c r="N109" s="116">
        <v>0</v>
      </c>
      <c r="O109" s="116">
        <v>28</v>
      </c>
    </row>
    <row r="110" spans="1:15" x14ac:dyDescent="0.2">
      <c r="A110" s="111" t="s">
        <v>537</v>
      </c>
      <c r="B110" s="111" t="s">
        <v>690</v>
      </c>
      <c r="C110" s="84">
        <v>367</v>
      </c>
      <c r="D110" s="84" t="s">
        <v>196</v>
      </c>
      <c r="E110" s="113" t="s">
        <v>58</v>
      </c>
      <c r="F110" s="24">
        <v>321.5</v>
      </c>
      <c r="G110" s="113" t="s">
        <v>201</v>
      </c>
      <c r="H110" s="25">
        <v>5.5</v>
      </c>
      <c r="I110" s="84" t="s">
        <v>210</v>
      </c>
      <c r="J110" s="25">
        <v>19</v>
      </c>
      <c r="K110" s="116">
        <v>321500</v>
      </c>
      <c r="L110" s="116">
        <v>50604</v>
      </c>
      <c r="M110" s="116">
        <f t="shared" si="8"/>
        <v>1393949</v>
      </c>
      <c r="N110" s="116">
        <v>6261</v>
      </c>
      <c r="O110" s="116">
        <v>1400210</v>
      </c>
    </row>
    <row r="111" spans="1:15" x14ac:dyDescent="0.2">
      <c r="A111" s="111" t="s">
        <v>537</v>
      </c>
      <c r="B111" s="111" t="s">
        <v>690</v>
      </c>
      <c r="C111" s="84">
        <v>367</v>
      </c>
      <c r="D111" s="84" t="s">
        <v>196</v>
      </c>
      <c r="E111" s="113" t="s">
        <v>58</v>
      </c>
      <c r="F111" s="24">
        <v>452.5</v>
      </c>
      <c r="G111" s="113" t="s">
        <v>202</v>
      </c>
      <c r="H111" s="25">
        <v>5.9</v>
      </c>
      <c r="I111" s="84" t="s">
        <v>210</v>
      </c>
      <c r="J111" s="25">
        <v>21.5</v>
      </c>
      <c r="K111" s="116">
        <v>452500</v>
      </c>
      <c r="L111" s="116">
        <v>211194</v>
      </c>
      <c r="M111" s="116">
        <f t="shared" si="8"/>
        <v>5817596</v>
      </c>
      <c r="N111" s="116">
        <v>28009</v>
      </c>
      <c r="O111" s="116">
        <v>5845605</v>
      </c>
    </row>
    <row r="112" spans="1:15" x14ac:dyDescent="0.2">
      <c r="A112" s="111" t="s">
        <v>538</v>
      </c>
      <c r="B112" s="111" t="s">
        <v>690</v>
      </c>
      <c r="C112" s="84">
        <v>367</v>
      </c>
      <c r="D112" s="84" t="s">
        <v>196</v>
      </c>
      <c r="E112" s="113" t="s">
        <v>58</v>
      </c>
      <c r="F112" s="24">
        <v>31</v>
      </c>
      <c r="G112" s="113" t="s">
        <v>203</v>
      </c>
      <c r="H112" s="25">
        <v>6.3</v>
      </c>
      <c r="I112" s="84" t="s">
        <v>210</v>
      </c>
      <c r="J112" s="25">
        <v>21.5</v>
      </c>
      <c r="K112" s="116">
        <v>31000</v>
      </c>
      <c r="L112" s="116">
        <v>76336</v>
      </c>
      <c r="M112" s="116">
        <f t="shared" si="8"/>
        <v>2102768</v>
      </c>
      <c r="N112" s="116">
        <v>10788</v>
      </c>
      <c r="O112" s="116">
        <v>2113556</v>
      </c>
    </row>
    <row r="113" spans="1:15" x14ac:dyDescent="0.2">
      <c r="A113" s="111" t="s">
        <v>538</v>
      </c>
      <c r="B113" s="111" t="s">
        <v>690</v>
      </c>
      <c r="C113" s="84">
        <v>367</v>
      </c>
      <c r="D113" s="84" t="s">
        <v>196</v>
      </c>
      <c r="E113" s="113" t="s">
        <v>58</v>
      </c>
      <c r="F113" s="24">
        <v>51.8</v>
      </c>
      <c r="G113" s="113" t="s">
        <v>204</v>
      </c>
      <c r="H113" s="25">
        <v>6.3</v>
      </c>
      <c r="I113" s="84" t="s">
        <v>210</v>
      </c>
      <c r="J113" s="25">
        <v>21.5</v>
      </c>
      <c r="K113" s="116">
        <v>51800</v>
      </c>
      <c r="L113" s="116">
        <v>127554</v>
      </c>
      <c r="M113" s="116">
        <f t="shared" si="8"/>
        <v>3513631</v>
      </c>
      <c r="N113" s="116">
        <v>18026</v>
      </c>
      <c r="O113" s="116">
        <v>3531657</v>
      </c>
    </row>
    <row r="114" spans="1:15" x14ac:dyDescent="0.2">
      <c r="A114" s="111"/>
      <c r="B114" s="111"/>
      <c r="C114" s="84"/>
      <c r="D114" s="84"/>
      <c r="E114" s="113"/>
      <c r="F114" s="24"/>
      <c r="G114" s="113"/>
      <c r="H114" s="25"/>
      <c r="I114" s="84"/>
      <c r="J114" s="25"/>
      <c r="K114" s="116"/>
      <c r="L114" s="116"/>
      <c r="M114" s="116"/>
      <c r="N114" s="116"/>
      <c r="O114" s="116"/>
    </row>
    <row r="115" spans="1:15" x14ac:dyDescent="0.2">
      <c r="A115" s="111" t="s">
        <v>605</v>
      </c>
      <c r="B115" s="111" t="s">
        <v>690</v>
      </c>
      <c r="C115" s="84">
        <v>383</v>
      </c>
      <c r="D115" s="84" t="s">
        <v>226</v>
      </c>
      <c r="E115" s="113" t="s">
        <v>58</v>
      </c>
      <c r="F115" s="24">
        <v>1250</v>
      </c>
      <c r="G115" s="113" t="s">
        <v>60</v>
      </c>
      <c r="H115" s="25">
        <v>4.5</v>
      </c>
      <c r="I115" s="84" t="s">
        <v>211</v>
      </c>
      <c r="J115" s="25">
        <v>22</v>
      </c>
      <c r="K115" s="116">
        <v>1250000</v>
      </c>
      <c r="L115" s="116">
        <v>162877</v>
      </c>
      <c r="M115" s="116">
        <f t="shared" ref="M115:M119" si="9">ROUND((L115*$D$8/1000),0)</f>
        <v>4486646</v>
      </c>
      <c r="N115" s="116">
        <v>2756</v>
      </c>
      <c r="O115" s="116">
        <v>4489402</v>
      </c>
    </row>
    <row r="116" spans="1:15" x14ac:dyDescent="0.2">
      <c r="A116" s="111" t="s">
        <v>607</v>
      </c>
      <c r="B116" s="111" t="s">
        <v>690</v>
      </c>
      <c r="C116" s="84">
        <v>383</v>
      </c>
      <c r="D116" s="84" t="s">
        <v>226</v>
      </c>
      <c r="E116" s="113" t="s">
        <v>58</v>
      </c>
      <c r="F116" s="88">
        <v>161</v>
      </c>
      <c r="G116" s="113" t="s">
        <v>70</v>
      </c>
      <c r="H116" s="25">
        <v>6</v>
      </c>
      <c r="I116" s="84" t="s">
        <v>211</v>
      </c>
      <c r="J116" s="25">
        <v>22</v>
      </c>
      <c r="K116" s="116">
        <v>161000</v>
      </c>
      <c r="L116" s="116">
        <v>367560</v>
      </c>
      <c r="M116" s="116">
        <f t="shared" si="9"/>
        <v>10124889</v>
      </c>
      <c r="N116" s="116">
        <v>32826</v>
      </c>
      <c r="O116" s="116">
        <v>10157715</v>
      </c>
    </row>
    <row r="117" spans="1:15" x14ac:dyDescent="0.2">
      <c r="A117" s="111" t="s">
        <v>228</v>
      </c>
      <c r="B117" s="111" t="s">
        <v>690</v>
      </c>
      <c r="C117" s="84">
        <v>392</v>
      </c>
      <c r="D117" s="84" t="s">
        <v>230</v>
      </c>
      <c r="E117" s="113" t="s">
        <v>58</v>
      </c>
      <c r="F117" s="24">
        <v>240</v>
      </c>
      <c r="G117" s="113" t="s">
        <v>200</v>
      </c>
      <c r="H117" s="25">
        <v>3.5</v>
      </c>
      <c r="I117" s="84" t="s">
        <v>211</v>
      </c>
      <c r="J117" s="25">
        <v>7</v>
      </c>
      <c r="K117" s="116">
        <v>240000</v>
      </c>
      <c r="L117" s="116">
        <v>0</v>
      </c>
      <c r="M117" s="116">
        <f t="shared" si="9"/>
        <v>0</v>
      </c>
      <c r="N117" s="116"/>
      <c r="O117" s="116"/>
    </row>
    <row r="118" spans="1:15" x14ac:dyDescent="0.2">
      <c r="A118" s="111" t="s">
        <v>641</v>
      </c>
      <c r="B118" s="111" t="s">
        <v>690</v>
      </c>
      <c r="C118" s="84">
        <v>392</v>
      </c>
      <c r="D118" s="84" t="s">
        <v>230</v>
      </c>
      <c r="E118" s="113" t="s">
        <v>58</v>
      </c>
      <c r="F118" s="24">
        <v>245</v>
      </c>
      <c r="G118" s="113" t="s">
        <v>203</v>
      </c>
      <c r="H118" s="25">
        <v>4.5</v>
      </c>
      <c r="I118" s="84" t="s">
        <v>211</v>
      </c>
      <c r="J118" s="25">
        <v>11</v>
      </c>
      <c r="K118" s="116">
        <v>119805</v>
      </c>
      <c r="L118" s="116">
        <v>0</v>
      </c>
      <c r="M118" s="116">
        <f t="shared" si="9"/>
        <v>0</v>
      </c>
      <c r="N118" s="116"/>
      <c r="O118" s="116"/>
    </row>
    <row r="119" spans="1:15" x14ac:dyDescent="0.2">
      <c r="A119" s="111" t="s">
        <v>641</v>
      </c>
      <c r="B119" s="111" t="s">
        <v>690</v>
      </c>
      <c r="C119" s="84">
        <v>392</v>
      </c>
      <c r="D119" s="84" t="s">
        <v>230</v>
      </c>
      <c r="E119" s="113" t="s">
        <v>58</v>
      </c>
      <c r="F119" s="127"/>
      <c r="G119" s="113" t="s">
        <v>453</v>
      </c>
      <c r="H119" s="25">
        <v>4.5</v>
      </c>
      <c r="I119" s="84" t="s">
        <v>211</v>
      </c>
      <c r="J119" s="25">
        <v>11</v>
      </c>
      <c r="K119" s="116">
        <v>195</v>
      </c>
      <c r="L119" s="116">
        <v>0</v>
      </c>
      <c r="M119" s="116">
        <f t="shared" si="9"/>
        <v>0</v>
      </c>
      <c r="N119" s="116"/>
      <c r="O119" s="116"/>
    </row>
    <row r="120" spans="1:15" x14ac:dyDescent="0.2">
      <c r="A120" s="111" t="s">
        <v>641</v>
      </c>
      <c r="B120" s="111" t="s">
        <v>690</v>
      </c>
      <c r="C120" s="84">
        <v>392</v>
      </c>
      <c r="D120" s="84" t="s">
        <v>230</v>
      </c>
      <c r="E120" s="113" t="s">
        <v>58</v>
      </c>
      <c r="F120" s="127"/>
      <c r="G120" s="113" t="s">
        <v>270</v>
      </c>
      <c r="H120" s="25">
        <v>5</v>
      </c>
      <c r="I120" s="84" t="s">
        <v>211</v>
      </c>
      <c r="J120" s="25">
        <v>11.5</v>
      </c>
      <c r="K120" s="116">
        <v>146837.81</v>
      </c>
      <c r="L120" s="116">
        <v>0</v>
      </c>
      <c r="M120" s="116">
        <v>0</v>
      </c>
      <c r="N120" s="116"/>
      <c r="O120" s="116"/>
    </row>
    <row r="121" spans="1:15" x14ac:dyDescent="0.2">
      <c r="A121" s="115"/>
      <c r="B121" s="115"/>
      <c r="C121" s="84"/>
      <c r="D121" s="84"/>
      <c r="E121" s="115"/>
      <c r="F121" s="152"/>
      <c r="G121" s="115"/>
      <c r="H121" s="115"/>
      <c r="I121" s="115"/>
      <c r="J121" s="115"/>
      <c r="K121" s="44"/>
      <c r="L121" s="44"/>
      <c r="M121" s="44"/>
      <c r="N121" s="44"/>
      <c r="O121" s="44"/>
    </row>
    <row r="122" spans="1:15" x14ac:dyDescent="0.2">
      <c r="A122" s="111" t="s">
        <v>537</v>
      </c>
      <c r="B122" s="111" t="s">
        <v>690</v>
      </c>
      <c r="C122" s="84">
        <v>420</v>
      </c>
      <c r="D122" s="84" t="s">
        <v>244</v>
      </c>
      <c r="E122" s="113" t="s">
        <v>58</v>
      </c>
      <c r="F122" s="24">
        <v>507</v>
      </c>
      <c r="G122" s="113" t="s">
        <v>232</v>
      </c>
      <c r="H122" s="25">
        <v>4.5</v>
      </c>
      <c r="I122" s="84" t="s">
        <v>209</v>
      </c>
      <c r="J122" s="25">
        <v>19.5</v>
      </c>
      <c r="K122" s="116">
        <v>507000</v>
      </c>
      <c r="L122" s="116">
        <v>0</v>
      </c>
      <c r="M122" s="116">
        <f>ROUND((L122*$D$8/1000),0)</f>
        <v>0</v>
      </c>
      <c r="N122" s="116"/>
      <c r="O122" s="116"/>
    </row>
    <row r="123" spans="1:15" x14ac:dyDescent="0.2">
      <c r="A123" s="111" t="s">
        <v>537</v>
      </c>
      <c r="B123" s="111" t="s">
        <v>690</v>
      </c>
      <c r="C123" s="84">
        <v>420</v>
      </c>
      <c r="D123" s="84" t="s">
        <v>244</v>
      </c>
      <c r="E123" s="113" t="s">
        <v>58</v>
      </c>
      <c r="F123" s="24">
        <v>91</v>
      </c>
      <c r="G123" s="113" t="s">
        <v>233</v>
      </c>
      <c r="H123" s="25">
        <v>4.5</v>
      </c>
      <c r="I123" s="84" t="s">
        <v>209</v>
      </c>
      <c r="J123" s="25">
        <v>19.5</v>
      </c>
      <c r="K123" s="116">
        <v>91000</v>
      </c>
      <c r="L123" s="116">
        <v>0</v>
      </c>
      <c r="M123" s="116">
        <f>ROUND((L123*$D$8/1000),0)</f>
        <v>0</v>
      </c>
      <c r="N123" s="116"/>
      <c r="O123" s="116"/>
    </row>
    <row r="124" spans="1:15" x14ac:dyDescent="0.2">
      <c r="A124" s="111" t="s">
        <v>538</v>
      </c>
      <c r="B124" s="111" t="s">
        <v>690</v>
      </c>
      <c r="C124" s="84">
        <v>420</v>
      </c>
      <c r="D124" s="84" t="s">
        <v>244</v>
      </c>
      <c r="E124" s="113" t="s">
        <v>58</v>
      </c>
      <c r="F124" s="24">
        <v>32</v>
      </c>
      <c r="G124" s="113" t="s">
        <v>234</v>
      </c>
      <c r="H124" s="25">
        <v>4.5</v>
      </c>
      <c r="I124" s="84" t="s">
        <v>209</v>
      </c>
      <c r="J124" s="25">
        <v>19.5</v>
      </c>
      <c r="K124" s="116">
        <v>32000</v>
      </c>
      <c r="L124" s="116">
        <v>46525</v>
      </c>
      <c r="M124" s="116">
        <f>ROUND((L124*$D$8/1000),0)</f>
        <v>1281588</v>
      </c>
      <c r="N124" s="116">
        <v>4727</v>
      </c>
      <c r="O124" s="116">
        <v>1286315</v>
      </c>
    </row>
    <row r="125" spans="1:15" x14ac:dyDescent="0.2">
      <c r="A125" s="111" t="s">
        <v>538</v>
      </c>
      <c r="B125" s="111" t="s">
        <v>690</v>
      </c>
      <c r="C125" s="84">
        <v>420</v>
      </c>
      <c r="D125" s="84" t="s">
        <v>244</v>
      </c>
      <c r="E125" s="113" t="s">
        <v>58</v>
      </c>
      <c r="F125" s="24">
        <v>28</v>
      </c>
      <c r="G125" s="113" t="s">
        <v>245</v>
      </c>
      <c r="H125" s="25">
        <v>4.5</v>
      </c>
      <c r="I125" s="84" t="s">
        <v>209</v>
      </c>
      <c r="J125" s="25">
        <v>19.5</v>
      </c>
      <c r="K125" s="116">
        <v>28000</v>
      </c>
      <c r="L125" s="116">
        <v>51287</v>
      </c>
      <c r="M125" s="116">
        <f>ROUND((L125*$D$8/1000),0)</f>
        <v>1412763</v>
      </c>
      <c r="N125" s="116">
        <v>5211</v>
      </c>
      <c r="O125" s="116">
        <v>1417974</v>
      </c>
    </row>
    <row r="126" spans="1:15" x14ac:dyDescent="0.2">
      <c r="A126" s="111" t="s">
        <v>538</v>
      </c>
      <c r="B126" s="111" t="s">
        <v>690</v>
      </c>
      <c r="C126" s="84">
        <v>420</v>
      </c>
      <c r="D126" s="84" t="s">
        <v>244</v>
      </c>
      <c r="E126" s="113" t="s">
        <v>58</v>
      </c>
      <c r="F126" s="24">
        <v>25</v>
      </c>
      <c r="G126" s="113" t="s">
        <v>246</v>
      </c>
      <c r="H126" s="25">
        <v>4.5</v>
      </c>
      <c r="I126" s="84" t="s">
        <v>209</v>
      </c>
      <c r="J126" s="25">
        <v>19.5</v>
      </c>
      <c r="K126" s="116">
        <v>25000</v>
      </c>
      <c r="L126" s="116">
        <v>45792</v>
      </c>
      <c r="M126" s="116">
        <f>ROUND((L126*$D$8/1000),0)</f>
        <v>1261397</v>
      </c>
      <c r="N126" s="116">
        <v>4652</v>
      </c>
      <c r="O126" s="116">
        <v>1266049</v>
      </c>
    </row>
    <row r="127" spans="1:15" x14ac:dyDescent="0.2">
      <c r="A127" s="111"/>
      <c r="B127" s="111"/>
      <c r="C127" s="84"/>
      <c r="D127" s="84"/>
      <c r="E127" s="113"/>
      <c r="F127" s="24"/>
      <c r="G127" s="113"/>
      <c r="H127" s="25"/>
      <c r="I127" s="84"/>
      <c r="J127" s="25"/>
      <c r="K127" s="116"/>
      <c r="L127" s="116"/>
      <c r="M127" s="116"/>
      <c r="N127" s="116"/>
      <c r="O127" s="116"/>
    </row>
    <row r="128" spans="1:15" x14ac:dyDescent="0.2">
      <c r="A128" s="111" t="s">
        <v>250</v>
      </c>
      <c r="B128" s="111" t="s">
        <v>690</v>
      </c>
      <c r="C128" s="84">
        <v>430</v>
      </c>
      <c r="D128" s="84" t="s">
        <v>249</v>
      </c>
      <c r="E128" s="113" t="s">
        <v>58</v>
      </c>
      <c r="F128" s="116">
        <v>3660</v>
      </c>
      <c r="G128" s="113" t="s">
        <v>264</v>
      </c>
      <c r="H128" s="25">
        <v>3</v>
      </c>
      <c r="I128" s="84" t="s">
        <v>213</v>
      </c>
      <c r="J128" s="25">
        <v>11.42</v>
      </c>
      <c r="K128" s="56">
        <v>3660000</v>
      </c>
      <c r="L128" s="56">
        <v>0</v>
      </c>
      <c r="M128" s="56">
        <f>ROUND((L128*$D$8/1000),0)</f>
        <v>0</v>
      </c>
      <c r="N128" s="125"/>
      <c r="O128" s="126"/>
    </row>
    <row r="129" spans="1:15" x14ac:dyDescent="0.2">
      <c r="A129" s="111" t="s">
        <v>250</v>
      </c>
      <c r="B129" s="111" t="s">
        <v>690</v>
      </c>
      <c r="C129" s="84">
        <v>430</v>
      </c>
      <c r="D129" s="84" t="s">
        <v>249</v>
      </c>
      <c r="E129" s="113" t="s">
        <v>58</v>
      </c>
      <c r="F129" s="116">
        <v>479</v>
      </c>
      <c r="G129" s="113" t="s">
        <v>265</v>
      </c>
      <c r="H129" s="25">
        <v>4</v>
      </c>
      <c r="I129" s="84" t="s">
        <v>213</v>
      </c>
      <c r="J129" s="25">
        <v>11.42</v>
      </c>
      <c r="K129" s="56">
        <v>479000</v>
      </c>
      <c r="L129" s="56">
        <v>0</v>
      </c>
      <c r="M129" s="56">
        <f>ROUND((L129*$D$8/1000),0)</f>
        <v>0</v>
      </c>
      <c r="N129" s="125"/>
      <c r="O129" s="126"/>
    </row>
    <row r="130" spans="1:15" x14ac:dyDescent="0.2">
      <c r="A130" s="111" t="s">
        <v>472</v>
      </c>
      <c r="B130" s="111" t="s">
        <v>690</v>
      </c>
      <c r="C130" s="84">
        <v>430</v>
      </c>
      <c r="D130" s="84" t="s">
        <v>249</v>
      </c>
      <c r="E130" s="113" t="s">
        <v>58</v>
      </c>
      <c r="F130" s="88">
        <v>1.5349999999999999</v>
      </c>
      <c r="G130" s="113" t="s">
        <v>266</v>
      </c>
      <c r="H130" s="25">
        <v>10</v>
      </c>
      <c r="I130" s="84" t="s">
        <v>213</v>
      </c>
      <c r="J130" s="25">
        <v>11.42</v>
      </c>
      <c r="K130" s="56">
        <v>1535</v>
      </c>
      <c r="L130" s="56">
        <v>0</v>
      </c>
      <c r="M130" s="56">
        <f>ROUND((L130*$D$8/1000),0)</f>
        <v>0</v>
      </c>
      <c r="N130" s="56"/>
      <c r="O130" s="56"/>
    </row>
    <row r="131" spans="1:15" x14ac:dyDescent="0.2">
      <c r="A131" s="111"/>
      <c r="B131" s="111"/>
      <c r="C131" s="84"/>
      <c r="D131" s="84"/>
      <c r="E131" s="113"/>
      <c r="F131" s="116"/>
      <c r="G131" s="84"/>
      <c r="H131" s="25"/>
      <c r="I131" s="84"/>
      <c r="J131" s="25"/>
      <c r="K131" s="116"/>
      <c r="L131" s="116"/>
      <c r="M131" s="116"/>
      <c r="N131" s="116"/>
      <c r="O131" s="116"/>
    </row>
    <row r="132" spans="1:15" x14ac:dyDescent="0.2">
      <c r="A132" s="111" t="s">
        <v>119</v>
      </c>
      <c r="B132" s="111" t="s">
        <v>690</v>
      </c>
      <c r="C132" s="84">
        <v>437</v>
      </c>
      <c r="D132" s="84" t="s">
        <v>259</v>
      </c>
      <c r="E132" s="113" t="s">
        <v>58</v>
      </c>
      <c r="F132" s="116">
        <v>110</v>
      </c>
      <c r="G132" s="113" t="s">
        <v>251</v>
      </c>
      <c r="H132" s="25">
        <v>3</v>
      </c>
      <c r="I132" s="84" t="s">
        <v>210</v>
      </c>
      <c r="J132" s="25">
        <v>7</v>
      </c>
      <c r="K132" s="116">
        <v>110000</v>
      </c>
      <c r="L132" s="116">
        <v>0</v>
      </c>
      <c r="M132" s="116">
        <f>ROUND((L132*$D$8/1000),0)</f>
        <v>0</v>
      </c>
      <c r="N132" s="116"/>
      <c r="O132" s="116"/>
    </row>
    <row r="133" spans="1:15" x14ac:dyDescent="0.2">
      <c r="A133" s="111" t="s">
        <v>119</v>
      </c>
      <c r="B133" s="111" t="s">
        <v>690</v>
      </c>
      <c r="C133" s="84">
        <v>437</v>
      </c>
      <c r="D133" s="84" t="s">
        <v>259</v>
      </c>
      <c r="E133" s="113" t="s">
        <v>58</v>
      </c>
      <c r="F133" s="116">
        <v>33</v>
      </c>
      <c r="G133" s="113" t="s">
        <v>252</v>
      </c>
      <c r="H133" s="25">
        <v>3</v>
      </c>
      <c r="I133" s="84" t="s">
        <v>210</v>
      </c>
      <c r="J133" s="25">
        <v>7</v>
      </c>
      <c r="K133" s="116">
        <v>33000</v>
      </c>
      <c r="L133" s="116">
        <v>0</v>
      </c>
      <c r="M133" s="116">
        <f t="shared" ref="M133:M145" si="10">ROUND((L133*$D$8/1000),0)</f>
        <v>0</v>
      </c>
      <c r="N133" s="116"/>
      <c r="O133" s="116"/>
    </row>
    <row r="134" spans="1:15" x14ac:dyDescent="0.2">
      <c r="A134" s="111" t="s">
        <v>119</v>
      </c>
      <c r="B134" s="111" t="s">
        <v>690</v>
      </c>
      <c r="C134" s="84">
        <v>437</v>
      </c>
      <c r="D134" s="84" t="s">
        <v>259</v>
      </c>
      <c r="E134" s="113" t="s">
        <v>58</v>
      </c>
      <c r="F134" s="116">
        <v>260</v>
      </c>
      <c r="G134" s="113" t="s">
        <v>253</v>
      </c>
      <c r="H134" s="25">
        <v>4.2</v>
      </c>
      <c r="I134" s="84" t="s">
        <v>210</v>
      </c>
      <c r="J134" s="25">
        <v>20</v>
      </c>
      <c r="K134" s="116">
        <v>260000</v>
      </c>
      <c r="L134" s="116">
        <v>66720.88</v>
      </c>
      <c r="M134" s="116">
        <f t="shared" si="10"/>
        <v>1837908</v>
      </c>
      <c r="N134" s="116">
        <v>8656</v>
      </c>
      <c r="O134" s="116">
        <v>1846564</v>
      </c>
    </row>
    <row r="135" spans="1:15" x14ac:dyDescent="0.2">
      <c r="A135" s="111" t="s">
        <v>119</v>
      </c>
      <c r="B135" s="111" t="s">
        <v>690</v>
      </c>
      <c r="C135" s="84">
        <v>437</v>
      </c>
      <c r="D135" s="84" t="s">
        <v>259</v>
      </c>
      <c r="E135" s="113" t="s">
        <v>58</v>
      </c>
      <c r="F135" s="116">
        <v>68</v>
      </c>
      <c r="G135" s="113" t="s">
        <v>254</v>
      </c>
      <c r="H135" s="25">
        <v>4.2</v>
      </c>
      <c r="I135" s="84" t="s">
        <v>210</v>
      </c>
      <c r="J135" s="25">
        <v>20</v>
      </c>
      <c r="K135" s="116">
        <v>68000</v>
      </c>
      <c r="L135" s="116">
        <v>17450.04</v>
      </c>
      <c r="M135" s="116">
        <f t="shared" si="10"/>
        <v>480683</v>
      </c>
      <c r="N135" s="116">
        <v>2264</v>
      </c>
      <c r="O135" s="116">
        <v>482947</v>
      </c>
    </row>
    <row r="136" spans="1:15" x14ac:dyDescent="0.2">
      <c r="A136" s="111" t="s">
        <v>630</v>
      </c>
      <c r="B136" s="111" t="s">
        <v>690</v>
      </c>
      <c r="C136" s="84">
        <v>437</v>
      </c>
      <c r="D136" s="84" t="s">
        <v>259</v>
      </c>
      <c r="E136" s="113" t="s">
        <v>58</v>
      </c>
      <c r="F136" s="86">
        <v>132</v>
      </c>
      <c r="G136" s="113" t="s">
        <v>255</v>
      </c>
      <c r="H136" s="25">
        <v>4.2</v>
      </c>
      <c r="I136" s="84" t="s">
        <v>210</v>
      </c>
      <c r="J136" s="25">
        <v>20</v>
      </c>
      <c r="K136" s="116">
        <v>132000</v>
      </c>
      <c r="L136" s="116">
        <v>34468.68</v>
      </c>
      <c r="M136" s="116">
        <f t="shared" si="10"/>
        <v>949482</v>
      </c>
      <c r="N136" s="116">
        <v>4472</v>
      </c>
      <c r="O136" s="116">
        <v>953954</v>
      </c>
    </row>
    <row r="137" spans="1:15" x14ac:dyDescent="0.2">
      <c r="A137" s="111" t="s">
        <v>225</v>
      </c>
      <c r="B137" s="111" t="s">
        <v>690</v>
      </c>
      <c r="C137" s="84">
        <v>437</v>
      </c>
      <c r="D137" s="84" t="s">
        <v>259</v>
      </c>
      <c r="E137" s="113" t="s">
        <v>58</v>
      </c>
      <c r="F137" s="86">
        <v>55</v>
      </c>
      <c r="G137" s="113" t="s">
        <v>82</v>
      </c>
      <c r="H137" s="25">
        <v>4.2</v>
      </c>
      <c r="I137" s="84" t="s">
        <v>210</v>
      </c>
      <c r="J137" s="25">
        <v>20</v>
      </c>
      <c r="K137" s="116">
        <v>55000</v>
      </c>
      <c r="L137" s="116">
        <v>55194.67</v>
      </c>
      <c r="M137" s="116">
        <f t="shared" si="10"/>
        <v>1520405</v>
      </c>
      <c r="N137" s="116">
        <v>7160</v>
      </c>
      <c r="O137" s="116">
        <v>1527565</v>
      </c>
    </row>
    <row r="138" spans="1:15" x14ac:dyDescent="0.2">
      <c r="A138" s="111" t="s">
        <v>225</v>
      </c>
      <c r="B138" s="111" t="s">
        <v>690</v>
      </c>
      <c r="C138" s="84">
        <v>437</v>
      </c>
      <c r="D138" s="84" t="s">
        <v>259</v>
      </c>
      <c r="E138" s="113" t="s">
        <v>58</v>
      </c>
      <c r="F138" s="86">
        <v>1</v>
      </c>
      <c r="G138" s="113" t="s">
        <v>256</v>
      </c>
      <c r="H138" s="25">
        <v>4.2</v>
      </c>
      <c r="I138" s="84" t="s">
        <v>210</v>
      </c>
      <c r="J138" s="25">
        <v>20</v>
      </c>
      <c r="K138" s="116">
        <v>1000</v>
      </c>
      <c r="L138" s="116">
        <v>1724.83</v>
      </c>
      <c r="M138" s="116">
        <f t="shared" si="10"/>
        <v>47513</v>
      </c>
      <c r="N138" s="116">
        <v>223</v>
      </c>
      <c r="O138" s="116">
        <v>47736</v>
      </c>
    </row>
    <row r="139" spans="1:15" x14ac:dyDescent="0.2">
      <c r="A139" s="111" t="s">
        <v>643</v>
      </c>
      <c r="B139" s="111" t="s">
        <v>690</v>
      </c>
      <c r="C139" s="84">
        <v>437</v>
      </c>
      <c r="D139" s="84" t="s">
        <v>448</v>
      </c>
      <c r="E139" s="113" t="s">
        <v>58</v>
      </c>
      <c r="F139" s="24">
        <v>110</v>
      </c>
      <c r="G139" s="113" t="s">
        <v>449</v>
      </c>
      <c r="H139" s="25">
        <v>3</v>
      </c>
      <c r="I139" s="84" t="s">
        <v>210</v>
      </c>
      <c r="J139" s="25">
        <v>5.93</v>
      </c>
      <c r="K139" s="116">
        <v>110000</v>
      </c>
      <c r="L139" s="116">
        <v>0</v>
      </c>
      <c r="M139" s="116">
        <f t="shared" si="10"/>
        <v>0</v>
      </c>
      <c r="N139" s="116"/>
      <c r="O139" s="116"/>
    </row>
    <row r="140" spans="1:15" x14ac:dyDescent="0.2">
      <c r="A140" s="111" t="s">
        <v>644</v>
      </c>
      <c r="B140" s="111" t="s">
        <v>690</v>
      </c>
      <c r="C140" s="84">
        <v>437</v>
      </c>
      <c r="D140" s="84" t="s">
        <v>448</v>
      </c>
      <c r="E140" s="113" t="s">
        <v>58</v>
      </c>
      <c r="F140" s="24">
        <v>33</v>
      </c>
      <c r="G140" s="113" t="s">
        <v>450</v>
      </c>
      <c r="H140" s="25">
        <v>3</v>
      </c>
      <c r="I140" s="84" t="s">
        <v>210</v>
      </c>
      <c r="J140" s="25">
        <v>5.93</v>
      </c>
      <c r="K140" s="116">
        <v>33000</v>
      </c>
      <c r="L140" s="116">
        <v>0</v>
      </c>
      <c r="M140" s="116">
        <f t="shared" si="10"/>
        <v>0</v>
      </c>
      <c r="N140" s="116"/>
      <c r="O140" s="116"/>
    </row>
    <row r="141" spans="1:15" x14ac:dyDescent="0.2">
      <c r="A141" s="111" t="s">
        <v>643</v>
      </c>
      <c r="B141" s="111" t="s">
        <v>690</v>
      </c>
      <c r="C141" s="84">
        <v>437</v>
      </c>
      <c r="D141" s="84" t="s">
        <v>448</v>
      </c>
      <c r="E141" s="113" t="s">
        <v>58</v>
      </c>
      <c r="F141" s="24">
        <v>375</v>
      </c>
      <c r="G141" s="113" t="s">
        <v>443</v>
      </c>
      <c r="H141" s="25">
        <v>4.2</v>
      </c>
      <c r="I141" s="84" t="s">
        <v>210</v>
      </c>
      <c r="J141" s="25">
        <v>19.75</v>
      </c>
      <c r="K141" s="116">
        <v>375000</v>
      </c>
      <c r="L141" s="116">
        <v>115893.56</v>
      </c>
      <c r="M141" s="116">
        <f t="shared" si="10"/>
        <v>3192430</v>
      </c>
      <c r="N141" s="116">
        <v>15036</v>
      </c>
      <c r="O141" s="116">
        <v>3207466</v>
      </c>
    </row>
    <row r="142" spans="1:15" x14ac:dyDescent="0.2">
      <c r="A142" s="111" t="s">
        <v>643</v>
      </c>
      <c r="B142" s="111" t="s">
        <v>690</v>
      </c>
      <c r="C142" s="84">
        <v>437</v>
      </c>
      <c r="D142" s="84" t="s">
        <v>448</v>
      </c>
      <c r="E142" s="113" t="s">
        <v>58</v>
      </c>
      <c r="F142" s="24">
        <v>99</v>
      </c>
      <c r="G142" s="113" t="s">
        <v>444</v>
      </c>
      <c r="H142" s="25">
        <v>4.2</v>
      </c>
      <c r="I142" s="84" t="s">
        <v>210</v>
      </c>
      <c r="J142" s="25">
        <v>19.75</v>
      </c>
      <c r="K142" s="116">
        <v>99000</v>
      </c>
      <c r="L142" s="116">
        <v>30595.919999999998</v>
      </c>
      <c r="M142" s="116">
        <f t="shared" si="10"/>
        <v>842802</v>
      </c>
      <c r="N142" s="116">
        <v>3970</v>
      </c>
      <c r="O142" s="116">
        <v>846772</v>
      </c>
    </row>
    <row r="143" spans="1:15" x14ac:dyDescent="0.2">
      <c r="A143" s="111" t="s">
        <v>643</v>
      </c>
      <c r="B143" s="111" t="s">
        <v>690</v>
      </c>
      <c r="C143" s="84">
        <v>437</v>
      </c>
      <c r="D143" s="84" t="s">
        <v>448</v>
      </c>
      <c r="E143" s="113" t="s">
        <v>58</v>
      </c>
      <c r="F143" s="24">
        <v>93</v>
      </c>
      <c r="G143" s="113" t="s">
        <v>445</v>
      </c>
      <c r="H143" s="25">
        <v>4.2</v>
      </c>
      <c r="I143" s="84" t="s">
        <v>210</v>
      </c>
      <c r="J143" s="25">
        <v>19.75</v>
      </c>
      <c r="K143" s="116">
        <v>93000</v>
      </c>
      <c r="L143" s="116">
        <v>32083.01</v>
      </c>
      <c r="M143" s="116">
        <f t="shared" si="10"/>
        <v>883766</v>
      </c>
      <c r="N143" s="116">
        <v>4162</v>
      </c>
      <c r="O143" s="116">
        <v>887928</v>
      </c>
    </row>
    <row r="144" spans="1:15" x14ac:dyDescent="0.2">
      <c r="A144" s="111" t="s">
        <v>645</v>
      </c>
      <c r="B144" s="111" t="s">
        <v>690</v>
      </c>
      <c r="C144" s="84">
        <v>437</v>
      </c>
      <c r="D144" s="84" t="s">
        <v>448</v>
      </c>
      <c r="E144" s="113" t="s">
        <v>58</v>
      </c>
      <c r="F144" s="24">
        <v>122</v>
      </c>
      <c r="G144" s="113" t="s">
        <v>446</v>
      </c>
      <c r="H144" s="25">
        <v>4.2</v>
      </c>
      <c r="I144" s="84" t="s">
        <v>210</v>
      </c>
      <c r="J144" s="25">
        <v>19.75</v>
      </c>
      <c r="K144" s="116">
        <v>122000</v>
      </c>
      <c r="L144" s="116">
        <v>91434.83</v>
      </c>
      <c r="M144" s="116">
        <f t="shared" si="10"/>
        <v>2518684</v>
      </c>
      <c r="N144" s="116">
        <v>11863</v>
      </c>
      <c r="O144" s="116">
        <v>2530547</v>
      </c>
    </row>
    <row r="145" spans="1:15" x14ac:dyDescent="0.2">
      <c r="A145" s="111" t="s">
        <v>645</v>
      </c>
      <c r="B145" s="111" t="s">
        <v>690</v>
      </c>
      <c r="C145" s="84">
        <v>437</v>
      </c>
      <c r="D145" s="84" t="s">
        <v>448</v>
      </c>
      <c r="E145" s="113" t="s">
        <v>58</v>
      </c>
      <c r="F145" s="24">
        <v>1</v>
      </c>
      <c r="G145" s="113" t="s">
        <v>447</v>
      </c>
      <c r="H145" s="25">
        <v>4.2</v>
      </c>
      <c r="I145" s="84" t="s">
        <v>210</v>
      </c>
      <c r="J145" s="25">
        <v>19.75</v>
      </c>
      <c r="K145" s="116">
        <v>1000</v>
      </c>
      <c r="L145" s="116">
        <v>1632.76</v>
      </c>
      <c r="M145" s="116">
        <f t="shared" si="10"/>
        <v>44976</v>
      </c>
      <c r="N145" s="116">
        <v>212</v>
      </c>
      <c r="O145" s="116">
        <v>45188</v>
      </c>
    </row>
    <row r="146" spans="1:15" x14ac:dyDescent="0.2">
      <c r="A146" s="111"/>
      <c r="B146" s="111"/>
      <c r="C146" s="84"/>
      <c r="D146" s="84"/>
      <c r="E146" s="113"/>
      <c r="F146" s="24"/>
      <c r="G146" s="113"/>
      <c r="H146" s="25"/>
      <c r="I146" s="84"/>
      <c r="J146" s="25"/>
      <c r="K146" s="116"/>
      <c r="L146" s="116"/>
      <c r="M146" s="116"/>
      <c r="N146" s="115"/>
      <c r="O146" s="116"/>
    </row>
    <row r="147" spans="1:15" x14ac:dyDescent="0.2">
      <c r="A147" s="111" t="s">
        <v>228</v>
      </c>
      <c r="B147" s="111" t="s">
        <v>690</v>
      </c>
      <c r="C147" s="84">
        <v>449</v>
      </c>
      <c r="D147" s="84" t="s">
        <v>262</v>
      </c>
      <c r="E147" s="113" t="s">
        <v>58</v>
      </c>
      <c r="F147" s="24">
        <v>162</v>
      </c>
      <c r="G147" s="113" t="s">
        <v>232</v>
      </c>
      <c r="H147" s="25">
        <v>4.8</v>
      </c>
      <c r="I147" s="113" t="s">
        <v>211</v>
      </c>
      <c r="J147" s="25">
        <v>7.75</v>
      </c>
      <c r="K147" s="116">
        <v>162000</v>
      </c>
      <c r="L147" s="116">
        <v>0</v>
      </c>
      <c r="M147" s="116">
        <f>ROUND((L147*$D$8/1000),0)</f>
        <v>0</v>
      </c>
      <c r="N147" s="116"/>
      <c r="O147" s="116"/>
    </row>
    <row r="148" spans="1:15" x14ac:dyDescent="0.2">
      <c r="A148" s="111" t="s">
        <v>263</v>
      </c>
      <c r="B148" s="111" t="s">
        <v>690</v>
      </c>
      <c r="C148" s="84">
        <v>449</v>
      </c>
      <c r="D148" s="84" t="s">
        <v>262</v>
      </c>
      <c r="E148" s="113" t="s">
        <v>58</v>
      </c>
      <c r="F148" s="24">
        <v>50</v>
      </c>
      <c r="G148" s="113" t="s">
        <v>233</v>
      </c>
      <c r="H148" s="25">
        <v>5.4</v>
      </c>
      <c r="I148" s="113" t="s">
        <v>211</v>
      </c>
      <c r="J148" s="25">
        <v>14.75</v>
      </c>
      <c r="K148" s="116">
        <v>50000</v>
      </c>
      <c r="L148" s="116">
        <v>16023.1</v>
      </c>
      <c r="M148" s="116">
        <f>ROUND((L148*$D$8/1000),0)</f>
        <v>441376</v>
      </c>
      <c r="N148" s="116">
        <v>1947</v>
      </c>
      <c r="O148" s="116">
        <v>443323</v>
      </c>
    </row>
    <row r="149" spans="1:15" x14ac:dyDescent="0.2">
      <c r="A149" s="111" t="s">
        <v>263</v>
      </c>
      <c r="B149" s="111" t="s">
        <v>690</v>
      </c>
      <c r="C149" s="84">
        <v>449</v>
      </c>
      <c r="D149" s="84" t="s">
        <v>262</v>
      </c>
      <c r="E149" s="113" t="s">
        <v>58</v>
      </c>
      <c r="F149" s="24">
        <v>59.52</v>
      </c>
      <c r="G149" s="113" t="s">
        <v>234</v>
      </c>
      <c r="H149" s="25">
        <v>4.5</v>
      </c>
      <c r="I149" s="113" t="s">
        <v>211</v>
      </c>
      <c r="J149" s="25">
        <v>15</v>
      </c>
      <c r="K149" s="116">
        <v>59520</v>
      </c>
      <c r="L149" s="116">
        <v>105870.16</v>
      </c>
      <c r="M149" s="116">
        <f>ROUND((L149*$D$8/1000),0)</f>
        <v>2916323</v>
      </c>
      <c r="N149" s="116">
        <v>0</v>
      </c>
      <c r="O149" s="116">
        <v>2916323</v>
      </c>
    </row>
    <row r="150" spans="1:15" x14ac:dyDescent="0.2">
      <c r="A150" s="111"/>
      <c r="B150" s="111"/>
      <c r="C150" s="84"/>
      <c r="D150" s="84"/>
      <c r="E150" s="113"/>
      <c r="F150" s="24"/>
      <c r="G150" s="113"/>
      <c r="H150" s="25"/>
      <c r="I150" s="84"/>
      <c r="J150" s="25"/>
      <c r="K150" s="116"/>
      <c r="L150" s="116"/>
      <c r="M150" s="116"/>
      <c r="N150" s="116"/>
      <c r="O150" s="116"/>
    </row>
    <row r="151" spans="1:15" x14ac:dyDescent="0.2">
      <c r="A151" s="111" t="s">
        <v>673</v>
      </c>
      <c r="B151" s="111" t="s">
        <v>690</v>
      </c>
      <c r="C151" s="84">
        <v>472</v>
      </c>
      <c r="D151" s="84" t="s">
        <v>267</v>
      </c>
      <c r="E151" s="113" t="s">
        <v>125</v>
      </c>
      <c r="F151" s="24">
        <v>15700000</v>
      </c>
      <c r="G151" s="113" t="s">
        <v>97</v>
      </c>
      <c r="H151" s="25">
        <v>6</v>
      </c>
      <c r="I151" s="84" t="s">
        <v>213</v>
      </c>
      <c r="J151" s="25">
        <v>4</v>
      </c>
      <c r="K151" s="116">
        <v>15700000000</v>
      </c>
      <c r="L151" s="116">
        <v>0</v>
      </c>
      <c r="M151" s="116">
        <f>ROUND((L151/1000),0)</f>
        <v>0</v>
      </c>
      <c r="N151" s="116"/>
      <c r="O151" s="116"/>
    </row>
    <row r="152" spans="1:15" x14ac:dyDescent="0.2">
      <c r="A152" s="111" t="s">
        <v>673</v>
      </c>
      <c r="B152" s="111" t="s">
        <v>690</v>
      </c>
      <c r="C152" s="84">
        <v>472</v>
      </c>
      <c r="D152" s="84" t="s">
        <v>267</v>
      </c>
      <c r="E152" s="113" t="s">
        <v>125</v>
      </c>
      <c r="F152" s="24">
        <v>500000</v>
      </c>
      <c r="G152" s="113" t="s">
        <v>98</v>
      </c>
      <c r="H152" s="25" t="s">
        <v>269</v>
      </c>
      <c r="I152" s="84" t="s">
        <v>213</v>
      </c>
      <c r="J152" s="25">
        <v>6</v>
      </c>
      <c r="K152" s="116">
        <v>500000000</v>
      </c>
      <c r="L152" s="116">
        <v>0</v>
      </c>
      <c r="M152" s="116">
        <f>ROUND((L152/1000),0)</f>
        <v>0</v>
      </c>
      <c r="N152" s="116"/>
      <c r="O152" s="116"/>
    </row>
    <row r="153" spans="1:15" x14ac:dyDescent="0.2">
      <c r="A153" s="111" t="s">
        <v>673</v>
      </c>
      <c r="B153" s="111" t="s">
        <v>690</v>
      </c>
      <c r="C153" s="84">
        <v>472</v>
      </c>
      <c r="D153" s="84" t="s">
        <v>267</v>
      </c>
      <c r="E153" s="113" t="s">
        <v>125</v>
      </c>
      <c r="F153" s="24">
        <v>1000</v>
      </c>
      <c r="G153" s="113" t="s">
        <v>140</v>
      </c>
      <c r="H153" s="25">
        <v>10</v>
      </c>
      <c r="I153" s="84" t="s">
        <v>213</v>
      </c>
      <c r="J153" s="25">
        <v>6</v>
      </c>
      <c r="K153" s="116">
        <v>1000000</v>
      </c>
      <c r="L153" s="116">
        <v>0</v>
      </c>
      <c r="M153" s="116">
        <f>ROUND((L153/1000),0)</f>
        <v>0</v>
      </c>
      <c r="N153" s="116"/>
      <c r="O153" s="116"/>
    </row>
    <row r="154" spans="1:15" x14ac:dyDescent="0.2">
      <c r="A154" s="111" t="s">
        <v>673</v>
      </c>
      <c r="B154" s="111" t="s">
        <v>690</v>
      </c>
      <c r="C154" s="84">
        <v>486</v>
      </c>
      <c r="D154" s="84" t="s">
        <v>451</v>
      </c>
      <c r="E154" s="113" t="s">
        <v>58</v>
      </c>
      <c r="F154" s="24">
        <v>450</v>
      </c>
      <c r="G154" s="113" t="s">
        <v>141</v>
      </c>
      <c r="H154" s="25">
        <v>4.25</v>
      </c>
      <c r="I154" s="84" t="s">
        <v>210</v>
      </c>
      <c r="J154" s="25">
        <v>19.5</v>
      </c>
      <c r="K154" s="116">
        <v>450000</v>
      </c>
      <c r="L154" s="116">
        <v>50109</v>
      </c>
      <c r="M154" s="116">
        <f>ROUND((L154*$D$8/1000),0)</f>
        <v>1380314</v>
      </c>
      <c r="N154" s="116">
        <v>814</v>
      </c>
      <c r="O154" s="116">
        <v>1381128</v>
      </c>
    </row>
    <row r="155" spans="1:15" x14ac:dyDescent="0.2">
      <c r="A155" s="111" t="s">
        <v>676</v>
      </c>
      <c r="B155" s="111" t="s">
        <v>690</v>
      </c>
      <c r="C155" s="84">
        <v>486</v>
      </c>
      <c r="D155" s="84" t="s">
        <v>451</v>
      </c>
      <c r="E155" s="113" t="s">
        <v>58</v>
      </c>
      <c r="F155" s="24">
        <v>50</v>
      </c>
      <c r="G155" s="113" t="s">
        <v>142</v>
      </c>
      <c r="H155" s="25">
        <v>8</v>
      </c>
      <c r="I155" s="84" t="s">
        <v>210</v>
      </c>
      <c r="J155" s="25">
        <v>23.25</v>
      </c>
      <c r="K155" s="116">
        <v>50000</v>
      </c>
      <c r="L155" s="116">
        <v>50000</v>
      </c>
      <c r="M155" s="116">
        <f>ROUND((L155*$D$8/1000),0)</f>
        <v>1377311</v>
      </c>
      <c r="N155" s="116">
        <v>2230911</v>
      </c>
      <c r="O155" s="116">
        <v>3608222</v>
      </c>
    </row>
    <row r="156" spans="1:15" x14ac:dyDescent="0.2">
      <c r="A156" s="111" t="s">
        <v>678</v>
      </c>
      <c r="B156" s="111" t="s">
        <v>690</v>
      </c>
      <c r="C156" s="84">
        <v>486</v>
      </c>
      <c r="D156" s="84" t="s">
        <v>502</v>
      </c>
      <c r="E156" s="113" t="s">
        <v>58</v>
      </c>
      <c r="F156" s="24">
        <v>427</v>
      </c>
      <c r="G156" s="113" t="s">
        <v>270</v>
      </c>
      <c r="H156" s="25">
        <v>4</v>
      </c>
      <c r="I156" s="84" t="s">
        <v>210</v>
      </c>
      <c r="J156" s="25">
        <v>20</v>
      </c>
      <c r="K156" s="116">
        <v>427000</v>
      </c>
      <c r="L156" s="116">
        <v>130291</v>
      </c>
      <c r="M156" s="116">
        <f>ROUND((L156*$D$8/1000),0)</f>
        <v>3589025</v>
      </c>
      <c r="N156" s="116">
        <v>1988</v>
      </c>
      <c r="O156" s="116">
        <v>3591013</v>
      </c>
    </row>
    <row r="157" spans="1:15" x14ac:dyDescent="0.2">
      <c r="A157" s="111" t="s">
        <v>678</v>
      </c>
      <c r="B157" s="111" t="s">
        <v>690</v>
      </c>
      <c r="C157" s="84">
        <v>486</v>
      </c>
      <c r="D157" s="84" t="s">
        <v>502</v>
      </c>
      <c r="E157" s="113" t="s">
        <v>58</v>
      </c>
      <c r="F157" s="24">
        <v>37</v>
      </c>
      <c r="G157" s="113" t="s">
        <v>505</v>
      </c>
      <c r="H157" s="25">
        <v>4</v>
      </c>
      <c r="I157" s="84" t="s">
        <v>210</v>
      </c>
      <c r="J157" s="25">
        <v>20</v>
      </c>
      <c r="K157" s="116">
        <v>37000</v>
      </c>
      <c r="L157" s="116">
        <v>37000</v>
      </c>
      <c r="M157" s="116">
        <f>ROUND((L157*$D$8/1000),0)</f>
        <v>1019210</v>
      </c>
      <c r="N157" s="116">
        <v>550672</v>
      </c>
      <c r="O157" s="116">
        <v>1569882</v>
      </c>
    </row>
    <row r="158" spans="1:15" x14ac:dyDescent="0.2">
      <c r="A158" s="111" t="s">
        <v>678</v>
      </c>
      <c r="B158" s="111" t="s">
        <v>690</v>
      </c>
      <c r="C158" s="84">
        <v>486</v>
      </c>
      <c r="D158" s="84" t="s">
        <v>502</v>
      </c>
      <c r="E158" s="113" t="s">
        <v>58</v>
      </c>
      <c r="F158" s="24">
        <v>59</v>
      </c>
      <c r="G158" s="113" t="s">
        <v>506</v>
      </c>
      <c r="H158" s="25">
        <v>7</v>
      </c>
      <c r="I158" s="84" t="s">
        <v>210</v>
      </c>
      <c r="J158" s="25">
        <v>21.75</v>
      </c>
      <c r="K158" s="116">
        <v>59000</v>
      </c>
      <c r="L158" s="116">
        <v>59000</v>
      </c>
      <c r="M158" s="116">
        <f>ROUND((L158*$D$8/1000),0)</f>
        <v>1625227</v>
      </c>
      <c r="N158" s="116">
        <v>1798851</v>
      </c>
      <c r="O158" s="116">
        <v>3424078</v>
      </c>
    </row>
    <row r="159" spans="1:15" x14ac:dyDescent="0.2">
      <c r="A159" s="111"/>
      <c r="B159" s="111"/>
      <c r="C159" s="84"/>
      <c r="D159" s="84"/>
      <c r="E159" s="113"/>
      <c r="F159" s="24"/>
      <c r="G159" s="113"/>
      <c r="H159" s="25"/>
      <c r="I159" s="84"/>
      <c r="J159" s="25"/>
      <c r="K159" s="116"/>
      <c r="L159" s="116"/>
      <c r="M159" s="116"/>
      <c r="N159" s="116"/>
      <c r="O159" s="116"/>
    </row>
    <row r="160" spans="1:15" x14ac:dyDescent="0.2">
      <c r="A160" s="111" t="s">
        <v>537</v>
      </c>
      <c r="B160" s="111" t="s">
        <v>690</v>
      </c>
      <c r="C160" s="84">
        <v>495</v>
      </c>
      <c r="D160" s="84" t="s">
        <v>457</v>
      </c>
      <c r="E160" s="113" t="s">
        <v>58</v>
      </c>
      <c r="F160" s="24">
        <v>578.5</v>
      </c>
      <c r="G160" s="113" t="s">
        <v>462</v>
      </c>
      <c r="H160" s="25">
        <v>4</v>
      </c>
      <c r="I160" s="84" t="s">
        <v>210</v>
      </c>
      <c r="J160" s="25">
        <v>19.25</v>
      </c>
      <c r="K160" s="116">
        <v>578500</v>
      </c>
      <c r="L160" s="116">
        <v>100064</v>
      </c>
      <c r="M160" s="116">
        <f t="shared" ref="M160:M176" si="11">ROUND((L160*$D$8/1000),0)</f>
        <v>2756385</v>
      </c>
      <c r="N160" s="116">
        <v>9053</v>
      </c>
      <c r="O160" s="116">
        <v>2765438</v>
      </c>
    </row>
    <row r="161" spans="1:15" x14ac:dyDescent="0.2">
      <c r="A161" s="111" t="s">
        <v>537</v>
      </c>
      <c r="B161" s="111" t="s">
        <v>690</v>
      </c>
      <c r="C161" s="84">
        <v>495</v>
      </c>
      <c r="D161" s="84" t="s">
        <v>457</v>
      </c>
      <c r="E161" s="113" t="s">
        <v>58</v>
      </c>
      <c r="F161" s="24">
        <v>52.2</v>
      </c>
      <c r="G161" s="113" t="s">
        <v>463</v>
      </c>
      <c r="H161" s="25">
        <v>5</v>
      </c>
      <c r="I161" s="84" t="s">
        <v>210</v>
      </c>
      <c r="J161" s="25">
        <v>19.25</v>
      </c>
      <c r="K161" s="116">
        <v>52200</v>
      </c>
      <c r="L161" s="116">
        <v>53489</v>
      </c>
      <c r="M161" s="116">
        <f t="shared" si="11"/>
        <v>1473420</v>
      </c>
      <c r="N161" s="116">
        <v>6027</v>
      </c>
      <c r="O161" s="116">
        <v>1479447</v>
      </c>
    </row>
    <row r="162" spans="1:15" x14ac:dyDescent="0.2">
      <c r="A162" s="111" t="s">
        <v>538</v>
      </c>
      <c r="B162" s="111" t="s">
        <v>690</v>
      </c>
      <c r="C162" s="84">
        <v>495</v>
      </c>
      <c r="D162" s="84" t="s">
        <v>457</v>
      </c>
      <c r="E162" s="113" t="s">
        <v>58</v>
      </c>
      <c r="F162" s="24">
        <v>27.4</v>
      </c>
      <c r="G162" s="113" t="s">
        <v>464</v>
      </c>
      <c r="H162" s="25">
        <v>5.5</v>
      </c>
      <c r="I162" s="84" t="s">
        <v>210</v>
      </c>
      <c r="J162" s="25">
        <v>19.25</v>
      </c>
      <c r="K162" s="116">
        <v>27400</v>
      </c>
      <c r="L162" s="116">
        <v>31324</v>
      </c>
      <c r="M162" s="116">
        <f t="shared" si="11"/>
        <v>862858</v>
      </c>
      <c r="N162" s="116">
        <v>3875</v>
      </c>
      <c r="O162" s="116">
        <v>866733</v>
      </c>
    </row>
    <row r="163" spans="1:15" x14ac:dyDescent="0.2">
      <c r="A163" s="111" t="s">
        <v>538</v>
      </c>
      <c r="B163" s="111" t="s">
        <v>690</v>
      </c>
      <c r="C163" s="84">
        <v>495</v>
      </c>
      <c r="D163" s="84" t="s">
        <v>457</v>
      </c>
      <c r="E163" s="113" t="s">
        <v>58</v>
      </c>
      <c r="F163" s="24">
        <v>20.399999999999999</v>
      </c>
      <c r="G163" s="113" t="s">
        <v>465</v>
      </c>
      <c r="H163" s="25">
        <v>6</v>
      </c>
      <c r="I163" s="84" t="s">
        <v>210</v>
      </c>
      <c r="J163" s="25">
        <v>19.25</v>
      </c>
      <c r="K163" s="116">
        <v>20400</v>
      </c>
      <c r="L163" s="116">
        <v>25754</v>
      </c>
      <c r="M163" s="116">
        <f t="shared" si="11"/>
        <v>709425</v>
      </c>
      <c r="N163" s="116">
        <v>3470</v>
      </c>
      <c r="O163" s="116">
        <v>712895</v>
      </c>
    </row>
    <row r="164" spans="1:15" x14ac:dyDescent="0.2">
      <c r="A164" s="111" t="s">
        <v>539</v>
      </c>
      <c r="B164" s="111" t="s">
        <v>690</v>
      </c>
      <c r="C164" s="84">
        <v>495</v>
      </c>
      <c r="D164" s="84" t="s">
        <v>457</v>
      </c>
      <c r="E164" s="113" t="s">
        <v>58</v>
      </c>
      <c r="F164" s="24">
        <v>22</v>
      </c>
      <c r="G164" s="23" t="s">
        <v>467</v>
      </c>
      <c r="H164" s="25">
        <v>7</v>
      </c>
      <c r="I164" s="84" t="s">
        <v>210</v>
      </c>
      <c r="J164" s="25">
        <v>19.25</v>
      </c>
      <c r="K164" s="116">
        <v>22000</v>
      </c>
      <c r="L164" s="116">
        <v>28837</v>
      </c>
      <c r="M164" s="116">
        <f t="shared" si="11"/>
        <v>794350</v>
      </c>
      <c r="N164" s="116">
        <v>4517</v>
      </c>
      <c r="O164" s="116">
        <v>798867</v>
      </c>
    </row>
    <row r="165" spans="1:15" x14ac:dyDescent="0.2">
      <c r="A165" s="111" t="s">
        <v>539</v>
      </c>
      <c r="B165" s="111" t="s">
        <v>690</v>
      </c>
      <c r="C165" s="84">
        <v>495</v>
      </c>
      <c r="D165" s="84" t="s">
        <v>457</v>
      </c>
      <c r="E165" s="113" t="s">
        <v>58</v>
      </c>
      <c r="F165" s="24">
        <v>31</v>
      </c>
      <c r="G165" s="113" t="s">
        <v>466</v>
      </c>
      <c r="H165" s="25">
        <v>7.5</v>
      </c>
      <c r="I165" s="84" t="s">
        <v>210</v>
      </c>
      <c r="J165" s="25">
        <v>19.25</v>
      </c>
      <c r="K165" s="116">
        <v>31000</v>
      </c>
      <c r="L165" s="116">
        <v>73832</v>
      </c>
      <c r="M165" s="116">
        <f t="shared" si="11"/>
        <v>2033793</v>
      </c>
      <c r="N165" s="116">
        <v>12368</v>
      </c>
      <c r="O165" s="116">
        <v>2046161</v>
      </c>
    </row>
    <row r="166" spans="1:15" x14ac:dyDescent="0.2">
      <c r="A166" s="111" t="s">
        <v>646</v>
      </c>
      <c r="B166" s="111" t="s">
        <v>690</v>
      </c>
      <c r="C166" s="84">
        <v>495</v>
      </c>
      <c r="D166" s="84" t="s">
        <v>498</v>
      </c>
      <c r="E166" s="113" t="s">
        <v>58</v>
      </c>
      <c r="F166" s="24">
        <v>478</v>
      </c>
      <c r="G166" s="113" t="s">
        <v>508</v>
      </c>
      <c r="H166" s="25">
        <v>4</v>
      </c>
      <c r="I166" s="84" t="s">
        <v>210</v>
      </c>
      <c r="J166" s="25">
        <v>18.25</v>
      </c>
      <c r="K166" s="116">
        <v>478000</v>
      </c>
      <c r="L166" s="116">
        <v>92093</v>
      </c>
      <c r="M166" s="116">
        <f t="shared" si="11"/>
        <v>2536814</v>
      </c>
      <c r="N166" s="116">
        <v>8332</v>
      </c>
      <c r="O166" s="116">
        <v>2545146</v>
      </c>
    </row>
    <row r="167" spans="1:15" x14ac:dyDescent="0.2">
      <c r="A167" s="111" t="s">
        <v>647</v>
      </c>
      <c r="B167" s="111" t="s">
        <v>690</v>
      </c>
      <c r="C167" s="84">
        <v>495</v>
      </c>
      <c r="D167" s="84" t="s">
        <v>498</v>
      </c>
      <c r="E167" s="113" t="s">
        <v>58</v>
      </c>
      <c r="F167" s="24">
        <v>55</v>
      </c>
      <c r="G167" s="113" t="s">
        <v>510</v>
      </c>
      <c r="H167" s="25">
        <v>5</v>
      </c>
      <c r="I167" s="84" t="s">
        <v>210</v>
      </c>
      <c r="J167" s="25">
        <v>18.25</v>
      </c>
      <c r="K167" s="116">
        <v>55000</v>
      </c>
      <c r="L167" s="116">
        <v>56358</v>
      </c>
      <c r="M167" s="116">
        <f t="shared" si="11"/>
        <v>1552450</v>
      </c>
      <c r="N167" s="116">
        <v>6351</v>
      </c>
      <c r="O167" s="116">
        <v>1558801</v>
      </c>
    </row>
    <row r="168" spans="1:15" x14ac:dyDescent="0.2">
      <c r="A168" s="111" t="s">
        <v>648</v>
      </c>
      <c r="B168" s="111" t="s">
        <v>690</v>
      </c>
      <c r="C168" s="84">
        <v>495</v>
      </c>
      <c r="D168" s="84" t="s">
        <v>498</v>
      </c>
      <c r="E168" s="113" t="s">
        <v>58</v>
      </c>
      <c r="F168" s="24">
        <v>18</v>
      </c>
      <c r="G168" s="113" t="s">
        <v>509</v>
      </c>
      <c r="H168" s="25">
        <v>5.5</v>
      </c>
      <c r="I168" s="84" t="s">
        <v>210</v>
      </c>
      <c r="J168" s="25">
        <v>18.25</v>
      </c>
      <c r="K168" s="116">
        <v>18000</v>
      </c>
      <c r="L168" s="116">
        <v>19505</v>
      </c>
      <c r="M168" s="116">
        <f t="shared" si="11"/>
        <v>537289</v>
      </c>
      <c r="N168" s="116">
        <v>2413</v>
      </c>
      <c r="O168" s="116">
        <v>539702</v>
      </c>
    </row>
    <row r="169" spans="1:15" x14ac:dyDescent="0.2">
      <c r="A169" s="111" t="s">
        <v>649</v>
      </c>
      <c r="B169" s="111" t="s">
        <v>690</v>
      </c>
      <c r="C169" s="84">
        <v>495</v>
      </c>
      <c r="D169" s="84" t="s">
        <v>498</v>
      </c>
      <c r="E169" s="113" t="s">
        <v>58</v>
      </c>
      <c r="F169" s="24">
        <v>8</v>
      </c>
      <c r="G169" s="113" t="s">
        <v>511</v>
      </c>
      <c r="H169" s="25">
        <v>6</v>
      </c>
      <c r="I169" s="84" t="s">
        <v>210</v>
      </c>
      <c r="J169" s="25">
        <v>18.25</v>
      </c>
      <c r="K169" s="116">
        <v>8000</v>
      </c>
      <c r="L169" s="116">
        <v>9528</v>
      </c>
      <c r="M169" s="116">
        <f t="shared" si="11"/>
        <v>262460</v>
      </c>
      <c r="N169" s="116">
        <v>1284</v>
      </c>
      <c r="O169" s="116">
        <v>263744</v>
      </c>
    </row>
    <row r="170" spans="1:15" x14ac:dyDescent="0.2">
      <c r="A170" s="111" t="s">
        <v>649</v>
      </c>
      <c r="B170" s="111" t="s">
        <v>690</v>
      </c>
      <c r="C170" s="84">
        <v>495</v>
      </c>
      <c r="D170" s="84" t="s">
        <v>498</v>
      </c>
      <c r="E170" s="113" t="s">
        <v>58</v>
      </c>
      <c r="F170" s="24">
        <v>15</v>
      </c>
      <c r="G170" s="113" t="s">
        <v>547</v>
      </c>
      <c r="H170" s="25">
        <v>7</v>
      </c>
      <c r="I170" s="84" t="s">
        <v>210</v>
      </c>
      <c r="J170" s="25">
        <v>18.25</v>
      </c>
      <c r="K170" s="116">
        <v>15000</v>
      </c>
      <c r="L170" s="116">
        <v>18375</v>
      </c>
      <c r="M170" s="116">
        <f t="shared" si="11"/>
        <v>506162</v>
      </c>
      <c r="N170" s="116">
        <v>2878</v>
      </c>
      <c r="O170" s="116">
        <v>509040</v>
      </c>
    </row>
    <row r="171" spans="1:15" x14ac:dyDescent="0.2">
      <c r="A171" s="111" t="s">
        <v>649</v>
      </c>
      <c r="B171" s="111" t="s">
        <v>690</v>
      </c>
      <c r="C171" s="84">
        <v>495</v>
      </c>
      <c r="D171" s="84" t="s">
        <v>498</v>
      </c>
      <c r="E171" s="113" t="s">
        <v>58</v>
      </c>
      <c r="F171" s="24">
        <v>25</v>
      </c>
      <c r="G171" s="113" t="s">
        <v>512</v>
      </c>
      <c r="H171" s="25">
        <v>7.5</v>
      </c>
      <c r="I171" s="84" t="s">
        <v>210</v>
      </c>
      <c r="J171" s="25">
        <v>18.25</v>
      </c>
      <c r="K171" s="116">
        <v>25000</v>
      </c>
      <c r="L171" s="116">
        <v>55388</v>
      </c>
      <c r="M171" s="116">
        <f t="shared" si="11"/>
        <v>1525730</v>
      </c>
      <c r="N171" s="116">
        <v>9278</v>
      </c>
      <c r="O171" s="116">
        <v>1535008</v>
      </c>
    </row>
    <row r="172" spans="1:15" x14ac:dyDescent="0.2">
      <c r="A172" s="111" t="s">
        <v>650</v>
      </c>
      <c r="B172" s="111" t="s">
        <v>690</v>
      </c>
      <c r="C172" s="84">
        <v>495</v>
      </c>
      <c r="D172" s="84" t="s">
        <v>549</v>
      </c>
      <c r="E172" s="113" t="s">
        <v>58</v>
      </c>
      <c r="F172" s="24">
        <f>500*804/1000</f>
        <v>402</v>
      </c>
      <c r="G172" s="113" t="s">
        <v>582</v>
      </c>
      <c r="H172" s="25">
        <v>4.7</v>
      </c>
      <c r="I172" s="113" t="s">
        <v>210</v>
      </c>
      <c r="J172" s="25">
        <v>17</v>
      </c>
      <c r="K172" s="159">
        <v>402000</v>
      </c>
      <c r="L172" s="116">
        <v>91735</v>
      </c>
      <c r="M172" s="116">
        <f t="shared" si="11"/>
        <v>2526952</v>
      </c>
      <c r="N172" s="116">
        <v>9727</v>
      </c>
      <c r="O172" s="116">
        <v>2536679</v>
      </c>
    </row>
    <row r="173" spans="1:15" x14ac:dyDescent="0.2">
      <c r="A173" s="111" t="s">
        <v>651</v>
      </c>
      <c r="B173" s="111" t="s">
        <v>690</v>
      </c>
      <c r="C173" s="84">
        <v>495</v>
      </c>
      <c r="D173" s="84" t="s">
        <v>549</v>
      </c>
      <c r="E173" s="113" t="s">
        <v>58</v>
      </c>
      <c r="F173" s="24">
        <v>38.200000000000003</v>
      </c>
      <c r="G173" s="113" t="s">
        <v>583</v>
      </c>
      <c r="H173" s="25">
        <v>5.2</v>
      </c>
      <c r="I173" s="113" t="s">
        <v>210</v>
      </c>
      <c r="J173" s="25">
        <v>17</v>
      </c>
      <c r="K173" s="159">
        <v>38200</v>
      </c>
      <c r="L173" s="116">
        <v>38687</v>
      </c>
      <c r="M173" s="116">
        <f t="shared" si="11"/>
        <v>1065681</v>
      </c>
      <c r="N173" s="116">
        <v>4530</v>
      </c>
      <c r="O173" s="116">
        <v>1070211</v>
      </c>
    </row>
    <row r="174" spans="1:15" x14ac:dyDescent="0.2">
      <c r="A174" s="111" t="s">
        <v>651</v>
      </c>
      <c r="B174" s="111" t="s">
        <v>690</v>
      </c>
      <c r="C174" s="84">
        <v>495</v>
      </c>
      <c r="D174" s="84" t="s">
        <v>549</v>
      </c>
      <c r="E174" s="113" t="s">
        <v>58</v>
      </c>
      <c r="F174" s="24">
        <v>12</v>
      </c>
      <c r="G174" s="113" t="s">
        <v>584</v>
      </c>
      <c r="H174" s="25">
        <v>5.2</v>
      </c>
      <c r="I174" s="113" t="s">
        <v>210</v>
      </c>
      <c r="J174" s="25">
        <v>17</v>
      </c>
      <c r="K174" s="159">
        <v>12000</v>
      </c>
      <c r="L174" s="116">
        <v>12465</v>
      </c>
      <c r="M174" s="116">
        <f t="shared" si="11"/>
        <v>343364</v>
      </c>
      <c r="N174" s="116">
        <v>1460</v>
      </c>
      <c r="O174" s="116">
        <v>344824</v>
      </c>
    </row>
    <row r="175" spans="1:15" x14ac:dyDescent="0.2">
      <c r="A175" s="111" t="s">
        <v>651</v>
      </c>
      <c r="B175" s="111" t="s">
        <v>690</v>
      </c>
      <c r="C175" s="84">
        <v>495</v>
      </c>
      <c r="D175" s="84" t="s">
        <v>549</v>
      </c>
      <c r="E175" s="113" t="s">
        <v>58</v>
      </c>
      <c r="F175" s="24">
        <v>6</v>
      </c>
      <c r="G175" s="113" t="s">
        <v>585</v>
      </c>
      <c r="H175" s="25">
        <v>5.2</v>
      </c>
      <c r="I175" s="113" t="s">
        <v>210</v>
      </c>
      <c r="J175" s="25">
        <v>17</v>
      </c>
      <c r="K175" s="159">
        <v>6000</v>
      </c>
      <c r="L175" s="116">
        <v>6557</v>
      </c>
      <c r="M175" s="116">
        <f t="shared" si="11"/>
        <v>180621</v>
      </c>
      <c r="N175" s="116">
        <v>768</v>
      </c>
      <c r="O175" s="116">
        <v>181389</v>
      </c>
    </row>
    <row r="176" spans="1:15" x14ac:dyDescent="0.2">
      <c r="A176" s="111" t="s">
        <v>651</v>
      </c>
      <c r="B176" s="111" t="s">
        <v>690</v>
      </c>
      <c r="C176" s="84">
        <v>495</v>
      </c>
      <c r="D176" s="84" t="s">
        <v>549</v>
      </c>
      <c r="E176" s="113" t="s">
        <v>58</v>
      </c>
      <c r="F176" s="24">
        <v>9</v>
      </c>
      <c r="G176" s="113" t="s">
        <v>586</v>
      </c>
      <c r="H176" s="25">
        <v>5.2</v>
      </c>
      <c r="I176" s="113" t="s">
        <v>210</v>
      </c>
      <c r="J176" s="25">
        <v>17</v>
      </c>
      <c r="K176" s="159">
        <v>9000</v>
      </c>
      <c r="L176" s="116">
        <v>9835</v>
      </c>
      <c r="M176" s="116">
        <f t="shared" si="11"/>
        <v>270917</v>
      </c>
      <c r="N176" s="116">
        <v>1152</v>
      </c>
      <c r="O176" s="116">
        <v>272069</v>
      </c>
    </row>
    <row r="177" spans="1:15" x14ac:dyDescent="0.2">
      <c r="A177" s="111" t="s">
        <v>651</v>
      </c>
      <c r="B177" s="111" t="s">
        <v>690</v>
      </c>
      <c r="C177" s="84">
        <v>495</v>
      </c>
      <c r="D177" s="84" t="s">
        <v>549</v>
      </c>
      <c r="E177" s="113" t="s">
        <v>58</v>
      </c>
      <c r="F177" s="24">
        <v>27.4</v>
      </c>
      <c r="G177" s="113" t="s">
        <v>587</v>
      </c>
      <c r="H177" s="25">
        <v>5.2</v>
      </c>
      <c r="I177" s="113" t="s">
        <v>210</v>
      </c>
      <c r="J177" s="25">
        <v>17</v>
      </c>
      <c r="K177" s="159">
        <v>27400</v>
      </c>
      <c r="L177" s="116">
        <v>44348</v>
      </c>
      <c r="M177" s="116">
        <v>1237211</v>
      </c>
      <c r="N177" s="116">
        <v>5259</v>
      </c>
      <c r="O177" s="116">
        <v>1242470</v>
      </c>
    </row>
    <row r="178" spans="1:15" x14ac:dyDescent="0.2">
      <c r="A178" s="111"/>
      <c r="B178" s="111"/>
      <c r="C178" s="84"/>
      <c r="D178" s="84"/>
      <c r="E178" s="113"/>
      <c r="F178" s="24"/>
      <c r="G178" s="113"/>
      <c r="H178" s="25"/>
      <c r="I178" s="84"/>
      <c r="J178" s="25"/>
      <c r="K178" s="116"/>
      <c r="L178" s="116"/>
      <c r="M178" s="116"/>
      <c r="N178" s="116"/>
      <c r="O178" s="116"/>
    </row>
    <row r="179" spans="1:15" x14ac:dyDescent="0.2">
      <c r="A179" s="111" t="s">
        <v>228</v>
      </c>
      <c r="B179" s="111" t="s">
        <v>690</v>
      </c>
      <c r="C179" s="84">
        <v>501</v>
      </c>
      <c r="D179" s="84" t="s">
        <v>473</v>
      </c>
      <c r="E179" s="113" t="s">
        <v>58</v>
      </c>
      <c r="F179" s="24">
        <v>156.30000000000001</v>
      </c>
      <c r="G179" s="113" t="s">
        <v>242</v>
      </c>
      <c r="H179" s="25">
        <v>4.1500000000000004</v>
      </c>
      <c r="I179" s="113" t="s">
        <v>211</v>
      </c>
      <c r="J179" s="25">
        <v>7.75</v>
      </c>
      <c r="K179" s="116">
        <v>156300</v>
      </c>
      <c r="L179" s="116">
        <v>0</v>
      </c>
      <c r="M179" s="116">
        <f>ROUND((L179*$D$8/1000),0)</f>
        <v>0</v>
      </c>
      <c r="N179" s="116"/>
      <c r="O179" s="116"/>
    </row>
    <row r="180" spans="1:15" x14ac:dyDescent="0.2">
      <c r="A180" s="111" t="s">
        <v>263</v>
      </c>
      <c r="B180" s="111" t="s">
        <v>690</v>
      </c>
      <c r="C180" s="84">
        <v>501</v>
      </c>
      <c r="D180" s="84" t="s">
        <v>473</v>
      </c>
      <c r="E180" s="113" t="s">
        <v>58</v>
      </c>
      <c r="F180" s="24">
        <v>47.1</v>
      </c>
      <c r="G180" s="113" t="s">
        <v>243</v>
      </c>
      <c r="H180" s="25">
        <v>4.5</v>
      </c>
      <c r="I180" s="113" t="s">
        <v>211</v>
      </c>
      <c r="J180" s="25">
        <v>14.75</v>
      </c>
      <c r="K180" s="116">
        <v>47100</v>
      </c>
      <c r="L180" s="116">
        <v>27403.63</v>
      </c>
      <c r="M180" s="116">
        <f>ROUND((L180*$D$8/1000),0)</f>
        <v>754866</v>
      </c>
      <c r="N180" s="116">
        <v>5662</v>
      </c>
      <c r="O180" s="116">
        <v>760528</v>
      </c>
    </row>
    <row r="181" spans="1:15" x14ac:dyDescent="0.2">
      <c r="A181" s="111" t="s">
        <v>263</v>
      </c>
      <c r="B181" s="111" t="s">
        <v>690</v>
      </c>
      <c r="C181" s="84">
        <v>501</v>
      </c>
      <c r="D181" s="84" t="s">
        <v>473</v>
      </c>
      <c r="E181" s="113" t="s">
        <v>58</v>
      </c>
      <c r="F181" s="24">
        <v>11.4</v>
      </c>
      <c r="G181" s="113" t="s">
        <v>474</v>
      </c>
      <c r="H181" s="25">
        <v>5.5</v>
      </c>
      <c r="I181" s="113" t="s">
        <v>211</v>
      </c>
      <c r="J181" s="25">
        <v>15</v>
      </c>
      <c r="K181" s="116">
        <v>11400</v>
      </c>
      <c r="L181" s="116">
        <v>21580.91</v>
      </c>
      <c r="M181" s="116">
        <f>ROUND((L181*$D$8/1000),0)</f>
        <v>594472</v>
      </c>
      <c r="N181" s="116">
        <v>0</v>
      </c>
      <c r="O181" s="116">
        <v>594472</v>
      </c>
    </row>
    <row r="182" spans="1:15" x14ac:dyDescent="0.2">
      <c r="A182" s="111" t="s">
        <v>263</v>
      </c>
      <c r="B182" s="111" t="s">
        <v>690</v>
      </c>
      <c r="C182" s="84">
        <v>501</v>
      </c>
      <c r="D182" s="84" t="s">
        <v>473</v>
      </c>
      <c r="E182" s="113" t="s">
        <v>58</v>
      </c>
      <c r="F182" s="24">
        <v>58</v>
      </c>
      <c r="G182" s="113" t="s">
        <v>475</v>
      </c>
      <c r="H182" s="25">
        <v>5</v>
      </c>
      <c r="I182" s="113" t="s">
        <v>211</v>
      </c>
      <c r="J182" s="25">
        <v>15.25</v>
      </c>
      <c r="K182" s="116">
        <v>58000</v>
      </c>
      <c r="L182" s="116">
        <v>103752.75</v>
      </c>
      <c r="M182" s="116">
        <f>ROUND((L182*$D$8/1000),0)</f>
        <v>2857996</v>
      </c>
      <c r="N182" s="116">
        <v>0</v>
      </c>
      <c r="O182" s="116">
        <v>2857996</v>
      </c>
    </row>
    <row r="183" spans="1:15" x14ac:dyDescent="0.2">
      <c r="A183" s="111"/>
      <c r="B183" s="111"/>
      <c r="C183" s="84"/>
      <c r="D183" s="84"/>
      <c r="E183" s="113"/>
      <c r="F183" s="24"/>
      <c r="G183" s="113"/>
      <c r="H183" s="25"/>
      <c r="I183" s="84"/>
      <c r="J183" s="25"/>
      <c r="K183" s="116"/>
      <c r="L183" s="116"/>
      <c r="M183" s="116"/>
      <c r="N183" s="116"/>
      <c r="O183" s="116"/>
    </row>
    <row r="184" spans="1:15" x14ac:dyDescent="0.2">
      <c r="A184" s="111" t="s">
        <v>540</v>
      </c>
      <c r="B184" s="111" t="s">
        <v>690</v>
      </c>
      <c r="C184" s="84">
        <v>510</v>
      </c>
      <c r="D184" s="113" t="s">
        <v>481</v>
      </c>
      <c r="E184" s="113" t="s">
        <v>58</v>
      </c>
      <c r="F184" s="24">
        <v>863</v>
      </c>
      <c r="G184" s="113" t="s">
        <v>260</v>
      </c>
      <c r="H184" s="25">
        <v>4</v>
      </c>
      <c r="I184" s="84" t="s">
        <v>210</v>
      </c>
      <c r="J184" s="25">
        <v>18.5</v>
      </c>
      <c r="K184" s="116">
        <v>863000</v>
      </c>
      <c r="L184" s="116">
        <v>116482</v>
      </c>
      <c r="M184" s="116">
        <f t="shared" ref="M184:M189" si="12">ROUND((L184*$D$8/1000),0)</f>
        <v>3208639</v>
      </c>
      <c r="N184" s="116">
        <v>10538</v>
      </c>
      <c r="O184" s="116">
        <v>3219177</v>
      </c>
    </row>
    <row r="185" spans="1:15" x14ac:dyDescent="0.2">
      <c r="A185" s="111" t="s">
        <v>540</v>
      </c>
      <c r="B185" s="111" t="s">
        <v>690</v>
      </c>
      <c r="C185" s="84">
        <v>510</v>
      </c>
      <c r="D185" s="113" t="s">
        <v>481</v>
      </c>
      <c r="E185" s="113" t="s">
        <v>58</v>
      </c>
      <c r="F185" s="24">
        <v>141</v>
      </c>
      <c r="G185" s="113" t="s">
        <v>261</v>
      </c>
      <c r="H185" s="25">
        <v>4</v>
      </c>
      <c r="I185" s="84" t="s">
        <v>210</v>
      </c>
      <c r="J185" s="25">
        <v>18.5</v>
      </c>
      <c r="K185" s="116">
        <v>141000</v>
      </c>
      <c r="L185" s="116">
        <v>19396</v>
      </c>
      <c r="M185" s="116">
        <f t="shared" si="12"/>
        <v>534286</v>
      </c>
      <c r="N185" s="116">
        <v>1754</v>
      </c>
      <c r="O185" s="116">
        <v>536040</v>
      </c>
    </row>
    <row r="186" spans="1:15" x14ac:dyDescent="0.2">
      <c r="A186" s="111" t="s">
        <v>538</v>
      </c>
      <c r="B186" s="111" t="s">
        <v>690</v>
      </c>
      <c r="C186" s="84">
        <v>510</v>
      </c>
      <c r="D186" s="113" t="s">
        <v>481</v>
      </c>
      <c r="E186" s="113" t="s">
        <v>58</v>
      </c>
      <c r="F186" s="24">
        <v>45</v>
      </c>
      <c r="G186" s="113" t="s">
        <v>482</v>
      </c>
      <c r="H186" s="25">
        <v>4</v>
      </c>
      <c r="I186" s="84" t="s">
        <v>210</v>
      </c>
      <c r="J186" s="25">
        <v>18.5</v>
      </c>
      <c r="K186" s="116">
        <v>45000</v>
      </c>
      <c r="L186" s="116">
        <v>70646</v>
      </c>
      <c r="M186" s="116">
        <f t="shared" si="12"/>
        <v>1946030</v>
      </c>
      <c r="N186" s="116">
        <v>6391</v>
      </c>
      <c r="O186" s="116">
        <v>1952421</v>
      </c>
    </row>
    <row r="187" spans="1:15" x14ac:dyDescent="0.2">
      <c r="A187" s="111" t="s">
        <v>538</v>
      </c>
      <c r="B187" s="111" t="s">
        <v>690</v>
      </c>
      <c r="C187" s="84">
        <v>510</v>
      </c>
      <c r="D187" s="113" t="s">
        <v>481</v>
      </c>
      <c r="E187" s="113" t="s">
        <v>58</v>
      </c>
      <c r="F187" s="24">
        <v>18</v>
      </c>
      <c r="G187" s="113" t="s">
        <v>483</v>
      </c>
      <c r="H187" s="25">
        <v>4</v>
      </c>
      <c r="I187" s="84" t="s">
        <v>210</v>
      </c>
      <c r="J187" s="25">
        <v>18.5</v>
      </c>
      <c r="K187" s="116">
        <v>18000</v>
      </c>
      <c r="L187" s="116">
        <v>28258</v>
      </c>
      <c r="M187" s="116">
        <f t="shared" si="12"/>
        <v>778401</v>
      </c>
      <c r="N187" s="116">
        <v>2557</v>
      </c>
      <c r="O187" s="116">
        <v>780958</v>
      </c>
    </row>
    <row r="188" spans="1:15" x14ac:dyDescent="0.2">
      <c r="A188" s="111" t="s">
        <v>541</v>
      </c>
      <c r="B188" s="111" t="s">
        <v>690</v>
      </c>
      <c r="C188" s="84">
        <v>510</v>
      </c>
      <c r="D188" s="113" t="s">
        <v>481</v>
      </c>
      <c r="E188" s="113" t="s">
        <v>58</v>
      </c>
      <c r="F188" s="24">
        <v>46</v>
      </c>
      <c r="G188" s="113" t="s">
        <v>484</v>
      </c>
      <c r="H188" s="25">
        <v>4</v>
      </c>
      <c r="I188" s="84" t="s">
        <v>210</v>
      </c>
      <c r="J188" s="25">
        <v>18.5</v>
      </c>
      <c r="K188" s="116">
        <v>46000</v>
      </c>
      <c r="L188" s="116">
        <v>72216</v>
      </c>
      <c r="M188" s="116">
        <f t="shared" si="12"/>
        <v>1989278</v>
      </c>
      <c r="N188" s="116">
        <v>6534</v>
      </c>
      <c r="O188" s="116">
        <v>1995812</v>
      </c>
    </row>
    <row r="189" spans="1:15" x14ac:dyDescent="0.2">
      <c r="A189" s="111" t="s">
        <v>541</v>
      </c>
      <c r="B189" s="111" t="s">
        <v>690</v>
      </c>
      <c r="C189" s="84">
        <v>510</v>
      </c>
      <c r="D189" s="113" t="s">
        <v>481</v>
      </c>
      <c r="E189" s="113" t="s">
        <v>58</v>
      </c>
      <c r="F189" s="24">
        <v>113</v>
      </c>
      <c r="G189" s="113" t="s">
        <v>485</v>
      </c>
      <c r="H189" s="25">
        <v>4</v>
      </c>
      <c r="I189" s="84" t="s">
        <v>210</v>
      </c>
      <c r="J189" s="25">
        <v>18.5</v>
      </c>
      <c r="K189" s="116">
        <v>113000</v>
      </c>
      <c r="L189" s="116">
        <v>177400</v>
      </c>
      <c r="M189" s="116">
        <f t="shared" si="12"/>
        <v>4886699</v>
      </c>
      <c r="N189" s="116">
        <v>16050</v>
      </c>
      <c r="O189" s="116">
        <v>4902749</v>
      </c>
    </row>
    <row r="190" spans="1:15" x14ac:dyDescent="0.2">
      <c r="A190" s="111"/>
      <c r="B190" s="111"/>
      <c r="C190" s="84"/>
      <c r="D190" s="84"/>
      <c r="E190" s="113"/>
      <c r="F190" s="24"/>
      <c r="G190" s="113"/>
      <c r="H190" s="25"/>
      <c r="I190" s="113"/>
      <c r="J190" s="25"/>
      <c r="K190" s="116"/>
      <c r="L190" s="116"/>
      <c r="M190" s="116"/>
      <c r="N190" s="116"/>
      <c r="O190" s="116"/>
    </row>
    <row r="191" spans="1:15" x14ac:dyDescent="0.2">
      <c r="A191" s="111" t="s">
        <v>150</v>
      </c>
      <c r="B191" s="111" t="s">
        <v>690</v>
      </c>
      <c r="C191" s="84">
        <v>514</v>
      </c>
      <c r="D191" s="84" t="s">
        <v>491</v>
      </c>
      <c r="E191" s="113" t="s">
        <v>492</v>
      </c>
      <c r="F191" s="24">
        <v>65000</v>
      </c>
      <c r="G191" s="113" t="s">
        <v>268</v>
      </c>
      <c r="H191" s="25">
        <v>7.61</v>
      </c>
      <c r="I191" s="113" t="s">
        <v>214</v>
      </c>
      <c r="J191" s="25">
        <v>14.5</v>
      </c>
      <c r="K191" s="116">
        <v>65000000</v>
      </c>
      <c r="L191" s="116">
        <v>52000000</v>
      </c>
      <c r="M191" s="116">
        <f>ROUND((L191*$H$8/1000),0)</f>
        <v>34206120</v>
      </c>
      <c r="N191" s="116">
        <v>1110556</v>
      </c>
      <c r="O191" s="116">
        <v>35316676</v>
      </c>
    </row>
    <row r="192" spans="1:15" x14ac:dyDescent="0.2">
      <c r="A192" s="111" t="s">
        <v>522</v>
      </c>
      <c r="B192" s="111" t="s">
        <v>690</v>
      </c>
      <c r="C192" s="84">
        <v>514</v>
      </c>
      <c r="D192" s="84" t="s">
        <v>491</v>
      </c>
      <c r="E192" s="113" t="s">
        <v>492</v>
      </c>
      <c r="F192" s="24">
        <v>1</v>
      </c>
      <c r="G192" s="113" t="s">
        <v>493</v>
      </c>
      <c r="H192" s="25">
        <v>7.75</v>
      </c>
      <c r="I192" s="113" t="s">
        <v>214</v>
      </c>
      <c r="J192" s="25">
        <v>15</v>
      </c>
      <c r="K192" s="116">
        <v>1000</v>
      </c>
      <c r="L192" s="116">
        <v>2308.04</v>
      </c>
      <c r="M192" s="116">
        <f>ROUND((L192*$H$8/1000),0)</f>
        <v>1518</v>
      </c>
      <c r="N192" s="116">
        <v>50</v>
      </c>
      <c r="O192" s="116">
        <v>1568</v>
      </c>
    </row>
    <row r="193" spans="1:15" x14ac:dyDescent="0.2">
      <c r="A193" s="111" t="s">
        <v>150</v>
      </c>
      <c r="B193" s="111" t="s">
        <v>690</v>
      </c>
      <c r="C193" s="84">
        <v>536</v>
      </c>
      <c r="D193" s="84" t="s">
        <v>514</v>
      </c>
      <c r="E193" s="113" t="s">
        <v>58</v>
      </c>
      <c r="F193" s="24">
        <v>302</v>
      </c>
      <c r="G193" s="113" t="s">
        <v>515</v>
      </c>
      <c r="H193" s="25">
        <v>3.7</v>
      </c>
      <c r="I193" s="113" t="s">
        <v>210</v>
      </c>
      <c r="J193" s="25">
        <v>19.5</v>
      </c>
      <c r="K193" s="116">
        <v>302000</v>
      </c>
      <c r="L193" s="116">
        <v>73065.83</v>
      </c>
      <c r="M193" s="116">
        <f>ROUND((L193*$D$8/1000),0)</f>
        <v>2012687</v>
      </c>
      <c r="N193" s="116">
        <v>18365</v>
      </c>
      <c r="O193" s="116">
        <v>2031052</v>
      </c>
    </row>
    <row r="194" spans="1:15" x14ac:dyDescent="0.2">
      <c r="A194" s="111" t="s">
        <v>522</v>
      </c>
      <c r="B194" s="111" t="s">
        <v>690</v>
      </c>
      <c r="C194" s="84">
        <v>536</v>
      </c>
      <c r="D194" s="84" t="s">
        <v>514</v>
      </c>
      <c r="E194" s="113" t="s">
        <v>58</v>
      </c>
      <c r="F194" s="24">
        <v>19</v>
      </c>
      <c r="G194" s="113" t="s">
        <v>516</v>
      </c>
      <c r="H194" s="25">
        <v>4</v>
      </c>
      <c r="I194" s="113" t="s">
        <v>210</v>
      </c>
      <c r="J194" s="25">
        <v>19.5</v>
      </c>
      <c r="K194" s="116">
        <v>19000</v>
      </c>
      <c r="L194" s="116">
        <v>0</v>
      </c>
      <c r="M194" s="116">
        <f>ROUND((L194*$D$8/1000),0)</f>
        <v>0</v>
      </c>
      <c r="N194" s="116"/>
      <c r="O194" s="116"/>
    </row>
    <row r="195" spans="1:15" x14ac:dyDescent="0.2">
      <c r="A195" s="111" t="s">
        <v>522</v>
      </c>
      <c r="B195" s="111" t="s">
        <v>690</v>
      </c>
      <c r="C195" s="84">
        <v>536</v>
      </c>
      <c r="D195" s="84" t="s">
        <v>514</v>
      </c>
      <c r="E195" s="113" t="s">
        <v>58</v>
      </c>
      <c r="F195" s="24">
        <v>17</v>
      </c>
      <c r="G195" s="113" t="s">
        <v>469</v>
      </c>
      <c r="H195" s="25">
        <v>4.7</v>
      </c>
      <c r="I195" s="113" t="s">
        <v>210</v>
      </c>
      <c r="J195" s="25">
        <v>19.5</v>
      </c>
      <c r="K195" s="116">
        <v>17000</v>
      </c>
      <c r="L195" s="116">
        <v>0</v>
      </c>
      <c r="M195" s="116">
        <f>ROUND((L195*$D$8/1000),0)</f>
        <v>0</v>
      </c>
      <c r="N195" s="116"/>
      <c r="O195" s="116"/>
    </row>
    <row r="196" spans="1:15" x14ac:dyDescent="0.2">
      <c r="A196" s="111" t="s">
        <v>522</v>
      </c>
      <c r="B196" s="111" t="s">
        <v>690</v>
      </c>
      <c r="C196" s="84">
        <v>536</v>
      </c>
      <c r="D196" s="84" t="s">
        <v>514</v>
      </c>
      <c r="E196" s="113" t="s">
        <v>58</v>
      </c>
      <c r="F196" s="24">
        <v>11.5</v>
      </c>
      <c r="G196" s="113" t="s">
        <v>470</v>
      </c>
      <c r="H196" s="25">
        <v>5.5</v>
      </c>
      <c r="I196" s="113" t="s">
        <v>210</v>
      </c>
      <c r="J196" s="25">
        <v>19.5</v>
      </c>
      <c r="K196" s="116">
        <v>11500</v>
      </c>
      <c r="L196" s="116">
        <v>6140.72</v>
      </c>
      <c r="M196" s="116">
        <f>ROUND((L196*$D$8/1000),0)</f>
        <v>169154</v>
      </c>
      <c r="N196" s="116">
        <v>2279</v>
      </c>
      <c r="O196" s="116">
        <v>171433</v>
      </c>
    </row>
    <row r="197" spans="1:15" x14ac:dyDescent="0.2">
      <c r="A197" s="111" t="s">
        <v>525</v>
      </c>
      <c r="B197" s="111" t="s">
        <v>690</v>
      </c>
      <c r="C197" s="84">
        <v>536</v>
      </c>
      <c r="D197" s="84" t="s">
        <v>514</v>
      </c>
      <c r="E197" s="113" t="s">
        <v>58</v>
      </c>
      <c r="F197" s="24">
        <v>20</v>
      </c>
      <c r="G197" s="113" t="s">
        <v>517</v>
      </c>
      <c r="H197" s="25">
        <v>7.5</v>
      </c>
      <c r="I197" s="113" t="s">
        <v>210</v>
      </c>
      <c r="J197" s="25">
        <v>19.5</v>
      </c>
      <c r="K197" s="116">
        <v>20000</v>
      </c>
      <c r="L197" s="116">
        <v>42738.48</v>
      </c>
      <c r="M197" s="116">
        <f>ROUND((L197*$D$8/1000),0)</f>
        <v>1177284</v>
      </c>
      <c r="N197" s="116">
        <v>21479</v>
      </c>
      <c r="O197" s="116">
        <v>1198763</v>
      </c>
    </row>
    <row r="198" spans="1:15" x14ac:dyDescent="0.2">
      <c r="A198" s="111"/>
      <c r="B198" s="111"/>
      <c r="C198" s="84"/>
      <c r="D198" s="84"/>
      <c r="E198" s="113"/>
      <c r="F198" s="24"/>
      <c r="G198" s="113"/>
      <c r="H198" s="25"/>
      <c r="I198" s="113"/>
      <c r="J198" s="25"/>
      <c r="K198" s="116"/>
      <c r="L198" s="116"/>
      <c r="M198" s="116"/>
      <c r="N198" s="116"/>
      <c r="O198" s="116"/>
    </row>
    <row r="199" spans="1:15" x14ac:dyDescent="0.2">
      <c r="A199" s="111" t="s">
        <v>228</v>
      </c>
      <c r="B199" s="111" t="s">
        <v>690</v>
      </c>
      <c r="C199" s="84">
        <v>557</v>
      </c>
      <c r="D199" s="84" t="s">
        <v>529</v>
      </c>
      <c r="E199" s="113" t="s">
        <v>58</v>
      </c>
      <c r="F199" s="24">
        <v>120.8</v>
      </c>
      <c r="G199" s="113" t="s">
        <v>257</v>
      </c>
      <c r="H199" s="25">
        <v>4.2</v>
      </c>
      <c r="I199" s="113" t="s">
        <v>211</v>
      </c>
      <c r="J199" s="25">
        <v>9.75</v>
      </c>
      <c r="K199" s="116">
        <v>120800</v>
      </c>
      <c r="L199" s="116">
        <v>0</v>
      </c>
      <c r="M199" s="116">
        <f>ROUND((L199*$D$8/1000),0)</f>
        <v>0</v>
      </c>
      <c r="N199" s="116"/>
      <c r="O199" s="116"/>
    </row>
    <row r="200" spans="1:15" x14ac:dyDescent="0.2">
      <c r="A200" s="111" t="s">
        <v>530</v>
      </c>
      <c r="B200" s="111" t="s">
        <v>690</v>
      </c>
      <c r="C200" s="84">
        <v>557</v>
      </c>
      <c r="D200" s="84" t="s">
        <v>529</v>
      </c>
      <c r="E200" s="113" t="s">
        <v>58</v>
      </c>
      <c r="F200" s="24">
        <v>41.9</v>
      </c>
      <c r="G200" s="113" t="s">
        <v>258</v>
      </c>
      <c r="H200" s="25">
        <v>5</v>
      </c>
      <c r="I200" s="113" t="s">
        <v>211</v>
      </c>
      <c r="J200" s="25">
        <v>19.5</v>
      </c>
      <c r="K200" s="116"/>
      <c r="L200" s="116"/>
      <c r="M200" s="116"/>
      <c r="N200" s="116"/>
      <c r="O200" s="116"/>
    </row>
    <row r="201" spans="1:15" x14ac:dyDescent="0.2">
      <c r="A201" s="111" t="s">
        <v>530</v>
      </c>
      <c r="B201" s="111" t="s">
        <v>690</v>
      </c>
      <c r="C201" s="84">
        <v>557</v>
      </c>
      <c r="D201" s="84" t="s">
        <v>529</v>
      </c>
      <c r="E201" s="113" t="s">
        <v>58</v>
      </c>
      <c r="F201" s="24">
        <v>11</v>
      </c>
      <c r="G201" s="113" t="s">
        <v>531</v>
      </c>
      <c r="H201" s="25">
        <v>5</v>
      </c>
      <c r="I201" s="113" t="s">
        <v>211</v>
      </c>
      <c r="J201" s="25">
        <v>19.75</v>
      </c>
      <c r="K201" s="116"/>
      <c r="L201" s="116"/>
      <c r="M201" s="116"/>
      <c r="N201" s="116"/>
      <c r="O201" s="116"/>
    </row>
    <row r="202" spans="1:15" x14ac:dyDescent="0.2">
      <c r="A202" s="111" t="s">
        <v>530</v>
      </c>
      <c r="B202" s="111" t="s">
        <v>690</v>
      </c>
      <c r="C202" s="84">
        <v>557</v>
      </c>
      <c r="D202" s="84" t="s">
        <v>529</v>
      </c>
      <c r="E202" s="113" t="s">
        <v>58</v>
      </c>
      <c r="F202" s="24">
        <v>64</v>
      </c>
      <c r="G202" s="113" t="s">
        <v>532</v>
      </c>
      <c r="H202" s="25">
        <v>3</v>
      </c>
      <c r="I202" s="113" t="s">
        <v>211</v>
      </c>
      <c r="J202" s="25">
        <v>20</v>
      </c>
      <c r="K202" s="116"/>
      <c r="L202" s="116"/>
      <c r="M202" s="116"/>
      <c r="N202" s="116"/>
      <c r="O202" s="116"/>
    </row>
    <row r="203" spans="1:15" x14ac:dyDescent="0.2">
      <c r="A203" s="111"/>
      <c r="B203" s="111"/>
      <c r="C203" s="84"/>
      <c r="D203" s="84"/>
      <c r="E203" s="113"/>
      <c r="F203" s="24"/>
      <c r="G203" s="113"/>
      <c r="H203" s="25"/>
      <c r="I203" s="113"/>
      <c r="J203" s="25"/>
      <c r="K203" s="156"/>
      <c r="L203" s="116"/>
      <c r="M203" s="116"/>
      <c r="N203" s="116"/>
      <c r="O203" s="116"/>
    </row>
    <row r="204" spans="1:15" x14ac:dyDescent="0.2">
      <c r="A204" s="111" t="s">
        <v>540</v>
      </c>
      <c r="B204" s="111" t="s">
        <v>690</v>
      </c>
      <c r="C204" s="84">
        <v>582</v>
      </c>
      <c r="D204" s="84" t="s">
        <v>546</v>
      </c>
      <c r="E204" s="113" t="s">
        <v>58</v>
      </c>
      <c r="F204" s="24">
        <v>750</v>
      </c>
      <c r="G204" s="113" t="s">
        <v>515</v>
      </c>
      <c r="H204" s="25">
        <v>4.5</v>
      </c>
      <c r="I204" s="113" t="s">
        <v>210</v>
      </c>
      <c r="J204" s="25">
        <v>18.5</v>
      </c>
      <c r="K204" s="116">
        <v>750000</v>
      </c>
      <c r="L204" s="116">
        <v>224432</v>
      </c>
      <c r="M204" s="116">
        <f t="shared" ref="M204:M209" si="13">ROUND((L204*$D$8/1000),0)</f>
        <v>6182253</v>
      </c>
      <c r="N204" s="116">
        <v>22801</v>
      </c>
      <c r="O204" s="116">
        <v>6205054</v>
      </c>
    </row>
    <row r="205" spans="1:15" x14ac:dyDescent="0.2">
      <c r="A205" s="111" t="s">
        <v>541</v>
      </c>
      <c r="B205" s="111" t="s">
        <v>690</v>
      </c>
      <c r="C205" s="84">
        <v>582</v>
      </c>
      <c r="D205" s="84" t="s">
        <v>546</v>
      </c>
      <c r="E205" s="113" t="s">
        <v>58</v>
      </c>
      <c r="F205" s="24">
        <v>45</v>
      </c>
      <c r="G205" s="113" t="s">
        <v>516</v>
      </c>
      <c r="H205" s="25">
        <v>4.5</v>
      </c>
      <c r="I205" s="113" t="s">
        <v>210</v>
      </c>
      <c r="J205" s="25">
        <v>18.5</v>
      </c>
      <c r="K205" s="116">
        <v>45000</v>
      </c>
      <c r="L205" s="116">
        <v>13667</v>
      </c>
      <c r="M205" s="116">
        <f t="shared" si="13"/>
        <v>376474</v>
      </c>
      <c r="N205" s="116">
        <v>1389</v>
      </c>
      <c r="O205" s="116">
        <v>377863</v>
      </c>
    </row>
    <row r="206" spans="1:15" x14ac:dyDescent="0.2">
      <c r="A206" s="111" t="s">
        <v>541</v>
      </c>
      <c r="B206" s="111" t="s">
        <v>690</v>
      </c>
      <c r="C206" s="84">
        <v>582</v>
      </c>
      <c r="D206" s="84" t="s">
        <v>546</v>
      </c>
      <c r="E206" s="113" t="s">
        <v>58</v>
      </c>
      <c r="F206" s="24">
        <v>19</v>
      </c>
      <c r="G206" s="113" t="s">
        <v>469</v>
      </c>
      <c r="H206" s="25">
        <v>4.5</v>
      </c>
      <c r="I206" s="113" t="s">
        <v>210</v>
      </c>
      <c r="J206" s="25">
        <v>18.5</v>
      </c>
      <c r="K206" s="116">
        <v>19000</v>
      </c>
      <c r="L206" s="116">
        <v>29183</v>
      </c>
      <c r="M206" s="116">
        <f t="shared" si="13"/>
        <v>803881</v>
      </c>
      <c r="N206" s="116">
        <v>2965</v>
      </c>
      <c r="O206" s="116">
        <v>806846</v>
      </c>
    </row>
    <row r="207" spans="1:15" x14ac:dyDescent="0.2">
      <c r="A207" s="111" t="s">
        <v>541</v>
      </c>
      <c r="B207" s="111" t="s">
        <v>690</v>
      </c>
      <c r="C207" s="84">
        <v>582</v>
      </c>
      <c r="D207" s="84" t="s">
        <v>546</v>
      </c>
      <c r="E207" s="113" t="s">
        <v>58</v>
      </c>
      <c r="F207" s="24">
        <v>9</v>
      </c>
      <c r="G207" s="113" t="s">
        <v>470</v>
      </c>
      <c r="H207" s="25">
        <v>4.5</v>
      </c>
      <c r="I207" s="113" t="s">
        <v>210</v>
      </c>
      <c r="J207" s="25">
        <v>18.5</v>
      </c>
      <c r="K207" s="116">
        <v>9000</v>
      </c>
      <c r="L207" s="116">
        <v>13824</v>
      </c>
      <c r="M207" s="116">
        <f>ROUND((L207*$D$8/1000),0)</f>
        <v>380799</v>
      </c>
      <c r="N207" s="116">
        <v>1404</v>
      </c>
      <c r="O207" s="116">
        <v>382203</v>
      </c>
    </row>
    <row r="208" spans="1:15" x14ac:dyDescent="0.2">
      <c r="A208" s="111" t="s">
        <v>541</v>
      </c>
      <c r="B208" s="111" t="s">
        <v>690</v>
      </c>
      <c r="C208" s="84">
        <v>582</v>
      </c>
      <c r="D208" s="84" t="s">
        <v>546</v>
      </c>
      <c r="E208" s="113" t="s">
        <v>58</v>
      </c>
      <c r="F208" s="24">
        <v>24.6</v>
      </c>
      <c r="G208" s="113" t="s">
        <v>517</v>
      </c>
      <c r="H208" s="25">
        <v>4.5</v>
      </c>
      <c r="I208" s="113" t="s">
        <v>210</v>
      </c>
      <c r="J208" s="25">
        <v>18.5</v>
      </c>
      <c r="K208" s="116">
        <v>24600</v>
      </c>
      <c r="L208" s="116">
        <v>37785</v>
      </c>
      <c r="M208" s="116">
        <f t="shared" si="13"/>
        <v>1040834</v>
      </c>
      <c r="N208" s="116">
        <v>3839</v>
      </c>
      <c r="O208" s="116">
        <v>1044673</v>
      </c>
    </row>
    <row r="209" spans="1:15" x14ac:dyDescent="0.2">
      <c r="A209" s="111" t="s">
        <v>541</v>
      </c>
      <c r="B209" s="111" t="s">
        <v>690</v>
      </c>
      <c r="C209" s="84">
        <v>582</v>
      </c>
      <c r="D209" s="84" t="s">
        <v>546</v>
      </c>
      <c r="E209" s="113" t="s">
        <v>58</v>
      </c>
      <c r="F209" s="24">
        <v>112.4</v>
      </c>
      <c r="G209" s="113" t="s">
        <v>548</v>
      </c>
      <c r="H209" s="25">
        <v>4.5</v>
      </c>
      <c r="I209" s="113" t="s">
        <v>210</v>
      </c>
      <c r="J209" s="25">
        <v>18.5</v>
      </c>
      <c r="K209" s="116">
        <v>112400</v>
      </c>
      <c r="L209" s="116">
        <v>172642</v>
      </c>
      <c r="M209" s="116">
        <f t="shared" si="13"/>
        <v>4755635</v>
      </c>
      <c r="N209" s="116">
        <v>17540</v>
      </c>
      <c r="O209" s="116">
        <v>4773175</v>
      </c>
    </row>
    <row r="210" spans="1:15" x14ac:dyDescent="0.2">
      <c r="A210" s="111"/>
      <c r="B210" s="111"/>
      <c r="C210" s="84"/>
      <c r="D210" s="84"/>
      <c r="E210" s="113"/>
      <c r="F210" s="24"/>
      <c r="G210" s="113"/>
      <c r="H210" s="25"/>
      <c r="I210" s="113"/>
      <c r="J210" s="25"/>
      <c r="K210" s="156"/>
      <c r="L210" s="116"/>
      <c r="M210" s="116"/>
      <c r="N210" s="116"/>
      <c r="O210" s="116"/>
    </row>
    <row r="211" spans="1:15" x14ac:dyDescent="0.2">
      <c r="A211" s="111" t="s">
        <v>590</v>
      </c>
      <c r="B211" s="111" t="s">
        <v>690</v>
      </c>
      <c r="C211" s="84">
        <v>626</v>
      </c>
      <c r="D211" s="84" t="s">
        <v>581</v>
      </c>
      <c r="E211" s="113" t="s">
        <v>492</v>
      </c>
      <c r="F211" s="24">
        <v>100000</v>
      </c>
      <c r="G211" s="113" t="s">
        <v>588</v>
      </c>
      <c r="H211" s="25">
        <v>0</v>
      </c>
      <c r="I211" s="113" t="s">
        <v>212</v>
      </c>
      <c r="J211" s="25">
        <v>0.5</v>
      </c>
      <c r="K211" s="116"/>
      <c r="L211" s="116"/>
      <c r="M211" s="116"/>
      <c r="N211" s="116"/>
      <c r="O211" s="116"/>
    </row>
    <row r="212" spans="1:15" x14ac:dyDescent="0.2">
      <c r="A212" s="111" t="s">
        <v>590</v>
      </c>
      <c r="B212" s="111" t="s">
        <v>690</v>
      </c>
      <c r="C212" s="84">
        <v>626</v>
      </c>
      <c r="D212" s="84" t="s">
        <v>581</v>
      </c>
      <c r="E212" s="113" t="s">
        <v>492</v>
      </c>
      <c r="F212" s="24">
        <v>100000</v>
      </c>
      <c r="G212" s="113" t="s">
        <v>589</v>
      </c>
      <c r="H212" s="25">
        <v>0</v>
      </c>
      <c r="I212" s="113" t="s">
        <v>212</v>
      </c>
      <c r="J212" s="25">
        <v>0.25</v>
      </c>
      <c r="K212" s="116"/>
      <c r="L212" s="116"/>
      <c r="M212" s="116"/>
      <c r="N212" s="116"/>
      <c r="O212" s="116"/>
    </row>
    <row r="213" spans="1:15" x14ac:dyDescent="0.2">
      <c r="A213" s="111"/>
      <c r="B213" s="111"/>
      <c r="C213" s="84"/>
      <c r="D213" s="87"/>
      <c r="E213" s="113"/>
      <c r="F213" s="24"/>
      <c r="G213" s="113"/>
      <c r="H213" s="25"/>
      <c r="I213" s="113"/>
      <c r="J213" s="25"/>
      <c r="K213" s="116"/>
      <c r="L213" s="116"/>
      <c r="M213" s="116"/>
      <c r="N213" s="116"/>
      <c r="O213" s="116"/>
    </row>
    <row r="214" spans="1:15" x14ac:dyDescent="0.2">
      <c r="A214" s="111" t="s">
        <v>622</v>
      </c>
      <c r="B214" s="111" t="s">
        <v>690</v>
      </c>
      <c r="C214" s="84">
        <v>693</v>
      </c>
      <c r="D214" s="87" t="s">
        <v>610</v>
      </c>
      <c r="E214" s="113" t="s">
        <v>492</v>
      </c>
      <c r="F214" s="24">
        <v>50000</v>
      </c>
      <c r="G214" s="113" t="s">
        <v>61</v>
      </c>
      <c r="H214" s="25">
        <v>0</v>
      </c>
      <c r="I214" s="113" t="s">
        <v>212</v>
      </c>
      <c r="J214" s="25">
        <v>8.3333333333333329E-2</v>
      </c>
      <c r="K214" s="116"/>
      <c r="L214" s="116"/>
      <c r="M214" s="116"/>
      <c r="N214" s="116"/>
      <c r="O214" s="116"/>
    </row>
    <row r="215" spans="1:15" x14ac:dyDescent="0.2">
      <c r="A215" s="111" t="s">
        <v>622</v>
      </c>
      <c r="B215" s="111" t="s">
        <v>690</v>
      </c>
      <c r="C215" s="84">
        <v>693</v>
      </c>
      <c r="D215" s="87" t="s">
        <v>610</v>
      </c>
      <c r="E215" s="113" t="s">
        <v>492</v>
      </c>
      <c r="F215" s="24">
        <v>50000</v>
      </c>
      <c r="G215" s="113" t="s">
        <v>62</v>
      </c>
      <c r="H215" s="25">
        <v>0</v>
      </c>
      <c r="I215" s="113" t="s">
        <v>212</v>
      </c>
      <c r="J215" s="25">
        <v>0.25</v>
      </c>
      <c r="K215" s="116"/>
      <c r="L215" s="116"/>
      <c r="M215" s="116"/>
      <c r="N215" s="116"/>
      <c r="O215" s="116"/>
    </row>
    <row r="216" spans="1:15" x14ac:dyDescent="0.2">
      <c r="A216" s="111" t="s">
        <v>622</v>
      </c>
      <c r="B216" s="111" t="s">
        <v>690</v>
      </c>
      <c r="C216" s="84">
        <v>693</v>
      </c>
      <c r="D216" s="87" t="s">
        <v>610</v>
      </c>
      <c r="E216" s="113" t="s">
        <v>492</v>
      </c>
      <c r="F216" s="24">
        <v>50000</v>
      </c>
      <c r="G216" s="113" t="s">
        <v>550</v>
      </c>
      <c r="H216" s="25">
        <v>0</v>
      </c>
      <c r="I216" s="113" t="s">
        <v>212</v>
      </c>
      <c r="J216" s="25">
        <v>0.5</v>
      </c>
      <c r="K216" s="116"/>
      <c r="L216" s="116"/>
      <c r="M216" s="116"/>
      <c r="N216" s="116"/>
      <c r="O216" s="116"/>
    </row>
    <row r="217" spans="1:15" x14ac:dyDescent="0.2">
      <c r="A217" s="111" t="s">
        <v>622</v>
      </c>
      <c r="B217" s="111" t="s">
        <v>690</v>
      </c>
      <c r="C217" s="84">
        <v>693</v>
      </c>
      <c r="D217" s="87" t="s">
        <v>610</v>
      </c>
      <c r="E217" s="113" t="s">
        <v>492</v>
      </c>
      <c r="F217" s="24">
        <v>50000</v>
      </c>
      <c r="G217" s="113" t="s">
        <v>611</v>
      </c>
      <c r="H217" s="25">
        <v>0</v>
      </c>
      <c r="I217" s="113" t="s">
        <v>212</v>
      </c>
      <c r="J217" s="25">
        <v>1</v>
      </c>
      <c r="K217" s="116"/>
      <c r="L217" s="116"/>
      <c r="M217" s="116"/>
      <c r="N217" s="116"/>
      <c r="O217" s="116"/>
    </row>
    <row r="218" spans="1:15" x14ac:dyDescent="0.2">
      <c r="A218" s="111" t="s">
        <v>622</v>
      </c>
      <c r="B218" s="111" t="s">
        <v>690</v>
      </c>
      <c r="C218" s="84">
        <v>693</v>
      </c>
      <c r="D218" s="87" t="s">
        <v>610</v>
      </c>
      <c r="E218" s="113" t="s">
        <v>492</v>
      </c>
      <c r="F218" s="24">
        <v>50000</v>
      </c>
      <c r="G218" s="113" t="s">
        <v>612</v>
      </c>
      <c r="H218" s="25">
        <v>0</v>
      </c>
      <c r="I218" s="113" t="s">
        <v>212</v>
      </c>
      <c r="J218" s="25">
        <v>1.5</v>
      </c>
      <c r="K218" s="116"/>
      <c r="L218" s="116"/>
      <c r="M218" s="116"/>
      <c r="N218" s="116"/>
      <c r="O218" s="116"/>
    </row>
    <row r="219" spans="1:15" x14ac:dyDescent="0.2">
      <c r="A219" s="111" t="s">
        <v>622</v>
      </c>
      <c r="B219" s="111" t="s">
        <v>690</v>
      </c>
      <c r="C219" s="84">
        <v>693</v>
      </c>
      <c r="D219" s="87" t="s">
        <v>610</v>
      </c>
      <c r="E219" s="113" t="s">
        <v>125</v>
      </c>
      <c r="F219" s="24">
        <v>25000000</v>
      </c>
      <c r="G219" s="113" t="s">
        <v>63</v>
      </c>
      <c r="H219" s="25">
        <v>0</v>
      </c>
      <c r="I219" s="113" t="s">
        <v>212</v>
      </c>
      <c r="J219" s="25">
        <v>8.3333333333333329E-2</v>
      </c>
      <c r="K219" s="116"/>
      <c r="L219" s="116"/>
      <c r="M219" s="116"/>
      <c r="N219" s="116"/>
      <c r="O219" s="116"/>
    </row>
    <row r="220" spans="1:15" x14ac:dyDescent="0.2">
      <c r="A220" s="111" t="s">
        <v>622</v>
      </c>
      <c r="B220" s="111" t="s">
        <v>690</v>
      </c>
      <c r="C220" s="84">
        <v>693</v>
      </c>
      <c r="D220" s="87" t="s">
        <v>610</v>
      </c>
      <c r="E220" s="113" t="s">
        <v>125</v>
      </c>
      <c r="F220" s="24">
        <v>25000000</v>
      </c>
      <c r="G220" s="113" t="s">
        <v>562</v>
      </c>
      <c r="H220" s="25">
        <v>0</v>
      </c>
      <c r="I220" s="113" t="s">
        <v>212</v>
      </c>
      <c r="J220" s="25">
        <v>0.25</v>
      </c>
      <c r="K220" s="116"/>
      <c r="L220" s="116"/>
      <c r="M220" s="116"/>
      <c r="N220" s="116"/>
      <c r="O220" s="116"/>
    </row>
    <row r="221" spans="1:15" x14ac:dyDescent="0.2">
      <c r="A221" s="111" t="s">
        <v>622</v>
      </c>
      <c r="B221" s="111" t="s">
        <v>690</v>
      </c>
      <c r="C221" s="84">
        <v>693</v>
      </c>
      <c r="D221" s="87" t="s">
        <v>610</v>
      </c>
      <c r="E221" s="113" t="s">
        <v>125</v>
      </c>
      <c r="F221" s="24">
        <v>25000000</v>
      </c>
      <c r="G221" s="113" t="s">
        <v>551</v>
      </c>
      <c r="H221" s="25">
        <v>0</v>
      </c>
      <c r="I221" s="113" t="s">
        <v>212</v>
      </c>
      <c r="J221" s="25">
        <v>0.5</v>
      </c>
      <c r="K221" s="116"/>
      <c r="L221" s="116"/>
      <c r="M221" s="116"/>
      <c r="N221" s="116"/>
      <c r="O221" s="116"/>
    </row>
    <row r="222" spans="1:15" x14ac:dyDescent="0.2">
      <c r="A222" s="111" t="s">
        <v>622</v>
      </c>
      <c r="B222" s="111" t="s">
        <v>690</v>
      </c>
      <c r="C222" s="84">
        <v>693</v>
      </c>
      <c r="D222" s="87" t="s">
        <v>610</v>
      </c>
      <c r="E222" s="113" t="s">
        <v>125</v>
      </c>
      <c r="F222" s="24">
        <v>25000000</v>
      </c>
      <c r="G222" s="113" t="s">
        <v>613</v>
      </c>
      <c r="H222" s="25">
        <v>0</v>
      </c>
      <c r="I222" s="113" t="s">
        <v>212</v>
      </c>
      <c r="J222" s="25">
        <v>1</v>
      </c>
      <c r="K222" s="116"/>
      <c r="L222" s="116"/>
      <c r="M222" s="116"/>
      <c r="N222" s="116"/>
      <c r="O222" s="116"/>
    </row>
    <row r="223" spans="1:15" x14ac:dyDescent="0.2">
      <c r="A223" s="111" t="s">
        <v>622</v>
      </c>
      <c r="B223" s="111" t="s">
        <v>690</v>
      </c>
      <c r="C223" s="84">
        <v>693</v>
      </c>
      <c r="D223" s="87" t="s">
        <v>610</v>
      </c>
      <c r="E223" s="113" t="s">
        <v>125</v>
      </c>
      <c r="F223" s="24">
        <v>25000000</v>
      </c>
      <c r="G223" s="113" t="s">
        <v>614</v>
      </c>
      <c r="H223" s="25">
        <v>0</v>
      </c>
      <c r="I223" s="113" t="s">
        <v>212</v>
      </c>
      <c r="J223" s="25">
        <v>1.5</v>
      </c>
      <c r="K223" s="116"/>
      <c r="L223" s="116"/>
      <c r="M223" s="116"/>
      <c r="N223" s="116"/>
      <c r="O223" s="116"/>
    </row>
    <row r="224" spans="1:15" x14ac:dyDescent="0.2">
      <c r="A224" s="111" t="s">
        <v>622</v>
      </c>
      <c r="B224" s="111" t="s">
        <v>690</v>
      </c>
      <c r="C224" s="84">
        <v>693</v>
      </c>
      <c r="D224" s="87" t="s">
        <v>610</v>
      </c>
      <c r="E224" s="113" t="s">
        <v>125</v>
      </c>
      <c r="F224" s="24">
        <v>25000000</v>
      </c>
      <c r="G224" s="113" t="s">
        <v>67</v>
      </c>
      <c r="H224" s="25">
        <v>0</v>
      </c>
      <c r="I224" s="113" t="s">
        <v>212</v>
      </c>
      <c r="J224" s="25">
        <v>0.25</v>
      </c>
      <c r="K224" s="116"/>
      <c r="L224" s="116"/>
      <c r="M224" s="116"/>
      <c r="N224" s="116"/>
      <c r="O224" s="116"/>
    </row>
    <row r="225" spans="1:15" x14ac:dyDescent="0.2">
      <c r="A225" s="111" t="s">
        <v>622</v>
      </c>
      <c r="B225" s="111" t="s">
        <v>690</v>
      </c>
      <c r="C225" s="84">
        <v>693</v>
      </c>
      <c r="D225" s="87" t="s">
        <v>610</v>
      </c>
      <c r="E225" s="113" t="s">
        <v>125</v>
      </c>
      <c r="F225" s="24">
        <v>25000000</v>
      </c>
      <c r="G225" s="113" t="s">
        <v>563</v>
      </c>
      <c r="H225" s="25">
        <v>0</v>
      </c>
      <c r="I225" s="113" t="s">
        <v>212</v>
      </c>
      <c r="J225" s="25">
        <v>0.5</v>
      </c>
      <c r="K225" s="116"/>
      <c r="L225" s="116"/>
      <c r="M225" s="116"/>
      <c r="N225" s="116"/>
      <c r="O225" s="116"/>
    </row>
    <row r="226" spans="1:15" x14ac:dyDescent="0.2">
      <c r="A226" s="111" t="s">
        <v>622</v>
      </c>
      <c r="B226" s="111" t="s">
        <v>690</v>
      </c>
      <c r="C226" s="84">
        <v>693</v>
      </c>
      <c r="D226" s="87" t="s">
        <v>610</v>
      </c>
      <c r="E226" s="113" t="s">
        <v>125</v>
      </c>
      <c r="F226" s="24">
        <v>25000000</v>
      </c>
      <c r="G226" s="113" t="s">
        <v>552</v>
      </c>
      <c r="H226" s="25">
        <v>0</v>
      </c>
      <c r="I226" s="113" t="s">
        <v>212</v>
      </c>
      <c r="J226" s="25">
        <v>1</v>
      </c>
      <c r="K226" s="116"/>
      <c r="L226" s="116"/>
      <c r="M226" s="116"/>
      <c r="N226" s="116"/>
      <c r="O226" s="116"/>
    </row>
    <row r="227" spans="1:15" x14ac:dyDescent="0.2">
      <c r="A227" s="111" t="s">
        <v>622</v>
      </c>
      <c r="B227" s="111" t="s">
        <v>690</v>
      </c>
      <c r="C227" s="84">
        <v>693</v>
      </c>
      <c r="D227" s="87" t="s">
        <v>610</v>
      </c>
      <c r="E227" s="113" t="s">
        <v>125</v>
      </c>
      <c r="F227" s="24">
        <v>25000000</v>
      </c>
      <c r="G227" s="113" t="s">
        <v>615</v>
      </c>
      <c r="H227" s="25">
        <v>0</v>
      </c>
      <c r="I227" s="113" t="s">
        <v>212</v>
      </c>
      <c r="J227" s="25">
        <v>1.5</v>
      </c>
      <c r="K227" s="116"/>
      <c r="L227" s="116"/>
      <c r="M227" s="116"/>
      <c r="N227" s="116"/>
      <c r="O227" s="116"/>
    </row>
    <row r="228" spans="1:15" x14ac:dyDescent="0.2">
      <c r="A228" s="111" t="s">
        <v>622</v>
      </c>
      <c r="B228" s="111" t="s">
        <v>690</v>
      </c>
      <c r="C228" s="84">
        <v>693</v>
      </c>
      <c r="D228" s="87" t="s">
        <v>610</v>
      </c>
      <c r="E228" s="113" t="s">
        <v>58</v>
      </c>
      <c r="F228" s="24">
        <v>1100</v>
      </c>
      <c r="G228" s="113" t="s">
        <v>616</v>
      </c>
      <c r="H228" s="25">
        <v>0</v>
      </c>
      <c r="I228" s="113" t="s">
        <v>212</v>
      </c>
      <c r="J228" s="25">
        <v>0.25</v>
      </c>
      <c r="K228" s="116"/>
      <c r="L228" s="116"/>
      <c r="M228" s="116"/>
      <c r="N228" s="116"/>
      <c r="O228" s="116"/>
    </row>
    <row r="229" spans="1:15" x14ac:dyDescent="0.2">
      <c r="A229" s="111" t="s">
        <v>622</v>
      </c>
      <c r="B229" s="111" t="s">
        <v>690</v>
      </c>
      <c r="C229" s="84">
        <v>693</v>
      </c>
      <c r="D229" s="87" t="s">
        <v>610</v>
      </c>
      <c r="E229" s="113" t="s">
        <v>58</v>
      </c>
      <c r="F229" s="24">
        <v>1100</v>
      </c>
      <c r="G229" s="113" t="s">
        <v>564</v>
      </c>
      <c r="H229" s="25">
        <v>0</v>
      </c>
      <c r="I229" s="113" t="s">
        <v>212</v>
      </c>
      <c r="J229" s="25">
        <v>0.5</v>
      </c>
      <c r="K229" s="116"/>
      <c r="L229" s="116"/>
      <c r="M229" s="116"/>
      <c r="N229" s="116"/>
      <c r="O229" s="116"/>
    </row>
    <row r="230" spans="1:15" x14ac:dyDescent="0.2">
      <c r="A230" s="111" t="s">
        <v>622</v>
      </c>
      <c r="B230" s="111" t="s">
        <v>690</v>
      </c>
      <c r="C230" s="84">
        <v>693</v>
      </c>
      <c r="D230" s="87" t="s">
        <v>610</v>
      </c>
      <c r="E230" s="113" t="s">
        <v>58</v>
      </c>
      <c r="F230" s="24">
        <v>1100</v>
      </c>
      <c r="G230" s="113" t="s">
        <v>553</v>
      </c>
      <c r="H230" s="25">
        <v>0</v>
      </c>
      <c r="I230" s="113" t="s">
        <v>212</v>
      </c>
      <c r="J230" s="25">
        <v>1</v>
      </c>
      <c r="K230" s="116"/>
      <c r="L230" s="116"/>
      <c r="M230" s="116"/>
      <c r="N230" s="116"/>
      <c r="O230" s="116"/>
    </row>
    <row r="231" spans="1:15" x14ac:dyDescent="0.2">
      <c r="A231" s="111" t="s">
        <v>622</v>
      </c>
      <c r="B231" s="111" t="s">
        <v>690</v>
      </c>
      <c r="C231" s="84">
        <v>693</v>
      </c>
      <c r="D231" s="87" t="s">
        <v>610</v>
      </c>
      <c r="E231" s="113" t="s">
        <v>58</v>
      </c>
      <c r="F231" s="24">
        <v>1100</v>
      </c>
      <c r="G231" s="113" t="s">
        <v>617</v>
      </c>
      <c r="H231" s="25">
        <v>0</v>
      </c>
      <c r="I231" s="113" t="s">
        <v>212</v>
      </c>
      <c r="J231" s="25">
        <v>1.5</v>
      </c>
      <c r="K231" s="116"/>
      <c r="L231" s="116"/>
      <c r="M231" s="116"/>
      <c r="N231" s="116"/>
      <c r="O231" s="116"/>
    </row>
    <row r="232" spans="1:15" x14ac:dyDescent="0.2">
      <c r="A232" s="111" t="s">
        <v>622</v>
      </c>
      <c r="B232" s="111" t="s">
        <v>690</v>
      </c>
      <c r="C232" s="84">
        <v>693</v>
      </c>
      <c r="D232" s="87" t="s">
        <v>610</v>
      </c>
      <c r="E232" s="113" t="s">
        <v>492</v>
      </c>
      <c r="F232" s="24">
        <v>50000</v>
      </c>
      <c r="G232" s="113" t="s">
        <v>618</v>
      </c>
      <c r="H232" s="25">
        <v>0</v>
      </c>
      <c r="I232" s="113" t="s">
        <v>212</v>
      </c>
      <c r="J232" s="25">
        <v>0.25</v>
      </c>
      <c r="K232" s="116"/>
      <c r="L232" s="116"/>
      <c r="M232" s="116"/>
      <c r="N232" s="116"/>
      <c r="O232" s="116"/>
    </row>
    <row r="233" spans="1:15" x14ac:dyDescent="0.2">
      <c r="A233" s="111" t="s">
        <v>622</v>
      </c>
      <c r="B233" s="111" t="s">
        <v>690</v>
      </c>
      <c r="C233" s="84">
        <v>693</v>
      </c>
      <c r="D233" s="87" t="s">
        <v>610</v>
      </c>
      <c r="E233" s="113" t="s">
        <v>492</v>
      </c>
      <c r="F233" s="24">
        <v>50000</v>
      </c>
      <c r="G233" s="113" t="s">
        <v>565</v>
      </c>
      <c r="H233" s="25">
        <v>0</v>
      </c>
      <c r="I233" s="113" t="s">
        <v>212</v>
      </c>
      <c r="J233" s="25">
        <v>0.5</v>
      </c>
      <c r="K233" s="116"/>
      <c r="L233" s="116"/>
      <c r="M233" s="116"/>
      <c r="N233" s="116"/>
      <c r="O233" s="116"/>
    </row>
    <row r="234" spans="1:15" x14ac:dyDescent="0.2">
      <c r="A234" s="111" t="s">
        <v>622</v>
      </c>
      <c r="B234" s="111" t="s">
        <v>690</v>
      </c>
      <c r="C234" s="84">
        <v>693</v>
      </c>
      <c r="D234" s="87" t="s">
        <v>610</v>
      </c>
      <c r="E234" s="113" t="s">
        <v>492</v>
      </c>
      <c r="F234" s="24">
        <v>50000</v>
      </c>
      <c r="G234" s="113" t="s">
        <v>554</v>
      </c>
      <c r="H234" s="25">
        <v>0</v>
      </c>
      <c r="I234" s="113" t="s">
        <v>212</v>
      </c>
      <c r="J234" s="25">
        <v>1</v>
      </c>
      <c r="K234" s="116"/>
      <c r="L234" s="116"/>
      <c r="M234" s="116"/>
      <c r="N234" s="116"/>
      <c r="O234" s="116"/>
    </row>
    <row r="235" spans="1:15" x14ac:dyDescent="0.2">
      <c r="A235" s="111" t="s">
        <v>622</v>
      </c>
      <c r="B235" s="111" t="s">
        <v>690</v>
      </c>
      <c r="C235" s="84">
        <v>693</v>
      </c>
      <c r="D235" s="87" t="s">
        <v>610</v>
      </c>
      <c r="E235" s="113" t="s">
        <v>492</v>
      </c>
      <c r="F235" s="24">
        <v>50000</v>
      </c>
      <c r="G235" s="113" t="s">
        <v>619</v>
      </c>
      <c r="H235" s="25">
        <v>0</v>
      </c>
      <c r="I235" s="113" t="s">
        <v>212</v>
      </c>
      <c r="J235" s="25">
        <v>1.5</v>
      </c>
      <c r="K235" s="116"/>
      <c r="L235" s="116"/>
      <c r="M235" s="116"/>
      <c r="N235" s="116"/>
      <c r="O235" s="116"/>
    </row>
    <row r="236" spans="1:15" x14ac:dyDescent="0.2">
      <c r="A236" s="111" t="s">
        <v>622</v>
      </c>
      <c r="B236" s="111" t="s">
        <v>690</v>
      </c>
      <c r="C236" s="84">
        <v>693</v>
      </c>
      <c r="D236" s="87" t="s">
        <v>610</v>
      </c>
      <c r="E236" s="113" t="s">
        <v>58</v>
      </c>
      <c r="F236" s="24">
        <v>1100</v>
      </c>
      <c r="G236" s="113" t="s">
        <v>620</v>
      </c>
      <c r="H236" s="25">
        <v>0</v>
      </c>
      <c r="I236" s="113" t="s">
        <v>212</v>
      </c>
      <c r="J236" s="25">
        <v>0.25</v>
      </c>
      <c r="K236" s="116"/>
      <c r="L236" s="116"/>
      <c r="M236" s="116"/>
      <c r="N236" s="116"/>
      <c r="O236" s="116"/>
    </row>
    <row r="237" spans="1:15" x14ac:dyDescent="0.2">
      <c r="A237" s="111" t="s">
        <v>622</v>
      </c>
      <c r="B237" s="111" t="s">
        <v>690</v>
      </c>
      <c r="C237" s="84">
        <v>693</v>
      </c>
      <c r="D237" s="87" t="s">
        <v>610</v>
      </c>
      <c r="E237" s="113" t="s">
        <v>58</v>
      </c>
      <c r="F237" s="24">
        <v>1100</v>
      </c>
      <c r="G237" s="113" t="s">
        <v>566</v>
      </c>
      <c r="H237" s="25">
        <v>0</v>
      </c>
      <c r="I237" s="113" t="s">
        <v>212</v>
      </c>
      <c r="J237" s="25">
        <v>0.5</v>
      </c>
      <c r="K237" s="116"/>
      <c r="L237" s="116"/>
      <c r="M237" s="116"/>
      <c r="N237" s="116"/>
      <c r="O237" s="116"/>
    </row>
    <row r="238" spans="1:15" x14ac:dyDescent="0.2">
      <c r="A238" s="111" t="s">
        <v>622</v>
      </c>
      <c r="B238" s="111" t="s">
        <v>690</v>
      </c>
      <c r="C238" s="84">
        <v>693</v>
      </c>
      <c r="D238" s="87" t="s">
        <v>610</v>
      </c>
      <c r="E238" s="113" t="s">
        <v>58</v>
      </c>
      <c r="F238" s="24">
        <v>1100</v>
      </c>
      <c r="G238" s="113" t="s">
        <v>555</v>
      </c>
      <c r="H238" s="25">
        <v>0</v>
      </c>
      <c r="I238" s="113" t="s">
        <v>212</v>
      </c>
      <c r="J238" s="25">
        <v>1</v>
      </c>
      <c r="K238" s="116"/>
      <c r="L238" s="116"/>
      <c r="M238" s="116"/>
      <c r="N238" s="116"/>
      <c r="O238" s="116"/>
    </row>
    <row r="239" spans="1:15" x14ac:dyDescent="0.2">
      <c r="A239" s="111" t="s">
        <v>622</v>
      </c>
      <c r="B239" s="111" t="s">
        <v>690</v>
      </c>
      <c r="C239" s="84">
        <v>693</v>
      </c>
      <c r="D239" s="87" t="s">
        <v>610</v>
      </c>
      <c r="E239" s="113" t="s">
        <v>58</v>
      </c>
      <c r="F239" s="24">
        <v>1100</v>
      </c>
      <c r="G239" s="113" t="s">
        <v>621</v>
      </c>
      <c r="H239" s="25">
        <v>0</v>
      </c>
      <c r="I239" s="113" t="s">
        <v>212</v>
      </c>
      <c r="J239" s="25">
        <v>1.5</v>
      </c>
      <c r="K239" s="116"/>
      <c r="L239" s="116"/>
      <c r="M239" s="116"/>
      <c r="N239" s="116"/>
      <c r="O239" s="116"/>
    </row>
    <row r="240" spans="1:15" x14ac:dyDescent="0.2">
      <c r="A240" s="111" t="s">
        <v>622</v>
      </c>
      <c r="B240" s="111" t="s">
        <v>690</v>
      </c>
      <c r="C240" s="84">
        <v>693</v>
      </c>
      <c r="D240" s="87" t="s">
        <v>610</v>
      </c>
      <c r="E240" s="113" t="s">
        <v>58</v>
      </c>
      <c r="F240" s="88">
        <v>1E-3</v>
      </c>
      <c r="G240" s="113" t="s">
        <v>561</v>
      </c>
      <c r="H240" s="25">
        <v>0</v>
      </c>
      <c r="I240" s="113" t="s">
        <v>212</v>
      </c>
      <c r="J240" s="25">
        <v>1.5027777777777778</v>
      </c>
      <c r="K240" s="116"/>
      <c r="L240" s="116"/>
      <c r="M240" s="116"/>
      <c r="N240" s="116"/>
      <c r="O240" s="116"/>
    </row>
    <row r="241" spans="1:15" x14ac:dyDescent="0.2">
      <c r="A241" s="111"/>
      <c r="B241" s="111"/>
      <c r="C241" s="84"/>
      <c r="D241" s="87"/>
      <c r="E241" s="113"/>
      <c r="F241" s="24"/>
      <c r="G241" s="113"/>
      <c r="H241" s="25"/>
      <c r="I241" s="113"/>
      <c r="J241" s="25"/>
      <c r="K241" s="116"/>
      <c r="L241" s="116"/>
      <c r="M241" s="116"/>
      <c r="N241" s="116"/>
      <c r="O241" s="116"/>
    </row>
    <row r="242" spans="1:15" x14ac:dyDescent="0.2">
      <c r="A242" s="111" t="s">
        <v>150</v>
      </c>
      <c r="B242" s="111" t="s">
        <v>690</v>
      </c>
      <c r="C242" s="84">
        <v>707</v>
      </c>
      <c r="D242" s="87" t="s">
        <v>628</v>
      </c>
      <c r="E242" s="113" t="s">
        <v>58</v>
      </c>
      <c r="F242" s="24">
        <v>1267</v>
      </c>
      <c r="G242" s="113" t="s">
        <v>500</v>
      </c>
      <c r="H242" s="25">
        <v>4.5407200000000003</v>
      </c>
      <c r="I242" s="113" t="s">
        <v>213</v>
      </c>
      <c r="J242" s="25">
        <v>6</v>
      </c>
      <c r="K242" s="116">
        <v>1267000</v>
      </c>
      <c r="L242" s="116">
        <v>0</v>
      </c>
      <c r="M242" s="116">
        <v>0</v>
      </c>
      <c r="N242" s="116"/>
      <c r="O242" s="116"/>
    </row>
    <row r="243" spans="1:15" x14ac:dyDescent="0.2">
      <c r="A243" s="111" t="s">
        <v>150</v>
      </c>
      <c r="B243" s="111" t="s">
        <v>690</v>
      </c>
      <c r="C243" s="84">
        <v>707</v>
      </c>
      <c r="D243" s="87" t="s">
        <v>628</v>
      </c>
      <c r="E243" s="113" t="s">
        <v>58</v>
      </c>
      <c r="F243" s="88">
        <v>1E-3</v>
      </c>
      <c r="G243" s="113" t="s">
        <v>501</v>
      </c>
      <c r="H243" s="25">
        <v>0</v>
      </c>
      <c r="I243" s="113" t="s">
        <v>213</v>
      </c>
      <c r="J243" s="25">
        <v>6</v>
      </c>
      <c r="K243" s="116">
        <v>1</v>
      </c>
      <c r="L243" s="116">
        <v>0</v>
      </c>
      <c r="M243" s="116">
        <f t="shared" ref="M243" si="14">ROUND((L243*$D$8/1000),0)</f>
        <v>0</v>
      </c>
      <c r="N243" s="116"/>
      <c r="O243" s="116"/>
    </row>
    <row r="244" spans="1:15" x14ac:dyDescent="0.2">
      <c r="A244" s="111"/>
      <c r="B244" s="111"/>
      <c r="C244" s="84"/>
      <c r="D244" s="87"/>
      <c r="E244" s="113"/>
      <c r="F244" s="88"/>
      <c r="G244" s="113"/>
      <c r="H244" s="25"/>
      <c r="I244" s="113"/>
      <c r="J244" s="25"/>
      <c r="K244" s="116"/>
      <c r="L244" s="116"/>
      <c r="M244" s="116"/>
      <c r="N244" s="116"/>
      <c r="O244" s="116"/>
    </row>
    <row r="245" spans="1:15" x14ac:dyDescent="0.2">
      <c r="A245" s="111" t="s">
        <v>622</v>
      </c>
      <c r="B245" s="111" t="s">
        <v>690</v>
      </c>
      <c r="C245" s="84">
        <v>734</v>
      </c>
      <c r="D245" s="87" t="s">
        <v>661</v>
      </c>
      <c r="E245" s="113" t="s">
        <v>58</v>
      </c>
      <c r="F245" s="88">
        <v>1200</v>
      </c>
      <c r="G245" s="113" t="s">
        <v>61</v>
      </c>
      <c r="H245" s="25">
        <v>0</v>
      </c>
      <c r="I245" s="113" t="s">
        <v>212</v>
      </c>
      <c r="J245" s="25">
        <v>1</v>
      </c>
      <c r="K245" s="116"/>
      <c r="L245" s="116"/>
      <c r="M245" s="116"/>
      <c r="N245" s="116"/>
      <c r="O245" s="116"/>
    </row>
    <row r="246" spans="1:15" x14ac:dyDescent="0.2">
      <c r="A246" s="111" t="s">
        <v>622</v>
      </c>
      <c r="B246" s="111" t="s">
        <v>690</v>
      </c>
      <c r="C246" s="84">
        <v>734</v>
      </c>
      <c r="D246" s="87" t="s">
        <v>661</v>
      </c>
      <c r="E246" s="113" t="s">
        <v>58</v>
      </c>
      <c r="F246" s="88">
        <v>1200</v>
      </c>
      <c r="G246" s="113" t="s">
        <v>62</v>
      </c>
      <c r="H246" s="25">
        <v>0</v>
      </c>
      <c r="I246" s="113" t="s">
        <v>212</v>
      </c>
      <c r="J246" s="25">
        <v>1.5013698630136987</v>
      </c>
      <c r="K246" s="116"/>
      <c r="L246" s="116"/>
      <c r="M246" s="116"/>
      <c r="N246" s="116"/>
      <c r="O246" s="116"/>
    </row>
    <row r="247" spans="1:15" x14ac:dyDescent="0.2">
      <c r="A247" s="111" t="s">
        <v>622</v>
      </c>
      <c r="B247" s="111" t="s">
        <v>690</v>
      </c>
      <c r="C247" s="84">
        <v>734</v>
      </c>
      <c r="D247" s="87" t="s">
        <v>661</v>
      </c>
      <c r="E247" s="113" t="s">
        <v>58</v>
      </c>
      <c r="F247" s="88">
        <v>1200</v>
      </c>
      <c r="G247" s="113" t="s">
        <v>550</v>
      </c>
      <c r="H247" s="25">
        <v>0</v>
      </c>
      <c r="I247" s="113" t="s">
        <v>212</v>
      </c>
      <c r="J247" s="25">
        <v>2</v>
      </c>
      <c r="K247" s="116"/>
      <c r="L247" s="116"/>
      <c r="M247" s="116"/>
      <c r="N247" s="116"/>
      <c r="O247" s="116"/>
    </row>
    <row r="248" spans="1:15" x14ac:dyDescent="0.2">
      <c r="A248" s="111" t="s">
        <v>622</v>
      </c>
      <c r="B248" s="111" t="s">
        <v>690</v>
      </c>
      <c r="C248" s="84">
        <v>734</v>
      </c>
      <c r="D248" s="87" t="s">
        <v>661</v>
      </c>
      <c r="E248" s="113" t="s">
        <v>58</v>
      </c>
      <c r="F248" s="88">
        <v>1200</v>
      </c>
      <c r="G248" s="113" t="s">
        <v>611</v>
      </c>
      <c r="H248" s="25">
        <v>0</v>
      </c>
      <c r="I248" s="113" t="s">
        <v>212</v>
      </c>
      <c r="J248" s="25">
        <v>2.5013698630136987</v>
      </c>
      <c r="K248" s="116"/>
      <c r="L248" s="116"/>
      <c r="M248" s="116"/>
      <c r="N248" s="116"/>
      <c r="O248" s="116"/>
    </row>
    <row r="249" spans="1:15" x14ac:dyDescent="0.2">
      <c r="A249" s="111" t="s">
        <v>622</v>
      </c>
      <c r="B249" s="111" t="s">
        <v>690</v>
      </c>
      <c r="C249" s="84">
        <v>734</v>
      </c>
      <c r="D249" s="87" t="s">
        <v>661</v>
      </c>
      <c r="E249" s="113" t="s">
        <v>58</v>
      </c>
      <c r="F249" s="88">
        <v>1200</v>
      </c>
      <c r="G249" s="113" t="s">
        <v>612</v>
      </c>
      <c r="H249" s="25">
        <v>0</v>
      </c>
      <c r="I249" s="113" t="s">
        <v>212</v>
      </c>
      <c r="J249" s="25">
        <v>3</v>
      </c>
      <c r="K249" s="116"/>
      <c r="L249" s="116"/>
      <c r="M249" s="116"/>
      <c r="N249" s="116"/>
      <c r="O249" s="116"/>
    </row>
    <row r="250" spans="1:15" x14ac:dyDescent="0.2">
      <c r="A250" s="111" t="s">
        <v>622</v>
      </c>
      <c r="B250" s="111" t="s">
        <v>690</v>
      </c>
      <c r="C250" s="84">
        <v>734</v>
      </c>
      <c r="D250" s="87" t="s">
        <v>661</v>
      </c>
      <c r="E250" s="113" t="s">
        <v>58</v>
      </c>
      <c r="F250" s="88">
        <v>1200</v>
      </c>
      <c r="G250" s="113" t="s">
        <v>662</v>
      </c>
      <c r="H250" s="25">
        <v>0</v>
      </c>
      <c r="I250" s="113" t="s">
        <v>212</v>
      </c>
      <c r="J250" s="25">
        <v>3.5013698630136987</v>
      </c>
      <c r="K250" s="116"/>
      <c r="L250" s="116"/>
      <c r="M250" s="116"/>
      <c r="N250" s="116"/>
      <c r="O250" s="116"/>
    </row>
    <row r="251" spans="1:15" x14ac:dyDescent="0.2">
      <c r="A251" s="111" t="s">
        <v>622</v>
      </c>
      <c r="B251" s="111" t="s">
        <v>690</v>
      </c>
      <c r="C251" s="84">
        <v>734</v>
      </c>
      <c r="D251" s="87" t="s">
        <v>661</v>
      </c>
      <c r="E251" s="113" t="s">
        <v>58</v>
      </c>
      <c r="F251" s="88">
        <v>1200</v>
      </c>
      <c r="G251" s="113" t="s">
        <v>663</v>
      </c>
      <c r="H251" s="25">
        <v>0</v>
      </c>
      <c r="I251" s="113" t="s">
        <v>212</v>
      </c>
      <c r="J251" s="25">
        <v>4</v>
      </c>
      <c r="K251" s="116"/>
      <c r="L251" s="116"/>
      <c r="M251" s="116"/>
      <c r="N251" s="116"/>
      <c r="O251" s="116"/>
    </row>
    <row r="252" spans="1:15" x14ac:dyDescent="0.2">
      <c r="A252" s="111" t="s">
        <v>622</v>
      </c>
      <c r="B252" s="111" t="s">
        <v>690</v>
      </c>
      <c r="C252" s="84">
        <v>734</v>
      </c>
      <c r="D252" s="87" t="s">
        <v>661</v>
      </c>
      <c r="E252" s="113" t="s">
        <v>58</v>
      </c>
      <c r="F252" s="88">
        <v>1200</v>
      </c>
      <c r="G252" s="113" t="s">
        <v>664</v>
      </c>
      <c r="H252" s="25">
        <v>0</v>
      </c>
      <c r="I252" s="113" t="s">
        <v>212</v>
      </c>
      <c r="J252" s="25">
        <v>4.5013698630136982</v>
      </c>
      <c r="K252" s="116"/>
      <c r="L252" s="116"/>
      <c r="M252" s="116"/>
      <c r="N252" s="116"/>
      <c r="O252" s="116"/>
    </row>
    <row r="253" spans="1:15" x14ac:dyDescent="0.2">
      <c r="A253" s="111" t="s">
        <v>622</v>
      </c>
      <c r="B253" s="111" t="s">
        <v>690</v>
      </c>
      <c r="C253" s="84">
        <v>734</v>
      </c>
      <c r="D253" s="87" t="s">
        <v>661</v>
      </c>
      <c r="E253" s="113" t="s">
        <v>58</v>
      </c>
      <c r="F253" s="88">
        <v>1200</v>
      </c>
      <c r="G253" s="113" t="s">
        <v>665</v>
      </c>
      <c r="H253" s="25">
        <v>0</v>
      </c>
      <c r="I253" s="113" t="s">
        <v>212</v>
      </c>
      <c r="J253" s="25">
        <v>5</v>
      </c>
      <c r="K253" s="116"/>
      <c r="L253" s="116"/>
      <c r="M253" s="116"/>
      <c r="N253" s="116"/>
      <c r="O253" s="116"/>
    </row>
    <row r="254" spans="1:15" x14ac:dyDescent="0.2">
      <c r="A254" s="111" t="s">
        <v>622</v>
      </c>
      <c r="B254" s="111" t="s">
        <v>690</v>
      </c>
      <c r="C254" s="84">
        <v>734</v>
      </c>
      <c r="D254" s="87" t="s">
        <v>661</v>
      </c>
      <c r="E254" s="113" t="s">
        <v>125</v>
      </c>
      <c r="F254" s="88">
        <v>30000000</v>
      </c>
      <c r="G254" s="113" t="s">
        <v>63</v>
      </c>
      <c r="H254" s="25">
        <v>0</v>
      </c>
      <c r="I254" s="113" t="s">
        <v>212</v>
      </c>
      <c r="J254" s="25">
        <v>1</v>
      </c>
      <c r="K254" s="116"/>
      <c r="L254" s="116"/>
      <c r="M254" s="116"/>
      <c r="N254" s="116"/>
      <c r="O254" s="116"/>
    </row>
    <row r="255" spans="1:15" x14ac:dyDescent="0.2">
      <c r="A255" s="111" t="s">
        <v>622</v>
      </c>
      <c r="B255" s="111" t="s">
        <v>690</v>
      </c>
      <c r="C255" s="84">
        <v>734</v>
      </c>
      <c r="D255" s="87" t="s">
        <v>661</v>
      </c>
      <c r="E255" s="113" t="s">
        <v>125</v>
      </c>
      <c r="F255" s="88">
        <v>30000000</v>
      </c>
      <c r="G255" s="113" t="s">
        <v>562</v>
      </c>
      <c r="H255" s="25">
        <v>0</v>
      </c>
      <c r="I255" s="113" t="s">
        <v>212</v>
      </c>
      <c r="J255" s="25">
        <v>1.5013698630136987</v>
      </c>
      <c r="K255" s="116"/>
      <c r="L255" s="116"/>
      <c r="M255" s="116"/>
      <c r="N255" s="116"/>
      <c r="O255" s="116"/>
    </row>
    <row r="256" spans="1:15" x14ac:dyDescent="0.2">
      <c r="A256" s="111" t="s">
        <v>622</v>
      </c>
      <c r="B256" s="111" t="s">
        <v>690</v>
      </c>
      <c r="C256" s="84">
        <v>734</v>
      </c>
      <c r="D256" s="87" t="s">
        <v>661</v>
      </c>
      <c r="E256" s="113" t="s">
        <v>125</v>
      </c>
      <c r="F256" s="88">
        <v>30000000</v>
      </c>
      <c r="G256" s="113" t="s">
        <v>551</v>
      </c>
      <c r="H256" s="25">
        <v>0</v>
      </c>
      <c r="I256" s="113" t="s">
        <v>212</v>
      </c>
      <c r="J256" s="25">
        <v>2</v>
      </c>
      <c r="K256" s="116"/>
      <c r="L256" s="116"/>
      <c r="M256" s="116"/>
      <c r="N256" s="116"/>
      <c r="O256" s="116"/>
    </row>
    <row r="257" spans="1:15" x14ac:dyDescent="0.2">
      <c r="A257" s="111" t="s">
        <v>622</v>
      </c>
      <c r="B257" s="111" t="s">
        <v>690</v>
      </c>
      <c r="C257" s="84">
        <v>734</v>
      </c>
      <c r="D257" s="87" t="s">
        <v>661</v>
      </c>
      <c r="E257" s="113" t="s">
        <v>125</v>
      </c>
      <c r="F257" s="88">
        <v>30000000</v>
      </c>
      <c r="G257" s="113" t="s">
        <v>613</v>
      </c>
      <c r="H257" s="25">
        <v>0</v>
      </c>
      <c r="I257" s="113" t="s">
        <v>212</v>
      </c>
      <c r="J257" s="25">
        <v>2.5013698630136987</v>
      </c>
      <c r="K257" s="116"/>
      <c r="L257" s="116"/>
      <c r="M257" s="116"/>
      <c r="N257" s="116"/>
      <c r="O257" s="116"/>
    </row>
    <row r="258" spans="1:15" x14ac:dyDescent="0.2">
      <c r="A258" s="111" t="s">
        <v>622</v>
      </c>
      <c r="B258" s="111" t="s">
        <v>690</v>
      </c>
      <c r="C258" s="84">
        <v>734</v>
      </c>
      <c r="D258" s="87" t="s">
        <v>661</v>
      </c>
      <c r="E258" s="113" t="s">
        <v>125</v>
      </c>
      <c r="F258" s="88">
        <v>30000000</v>
      </c>
      <c r="G258" s="113" t="s">
        <v>614</v>
      </c>
      <c r="H258" s="25">
        <v>0</v>
      </c>
      <c r="I258" s="113" t="s">
        <v>212</v>
      </c>
      <c r="J258" s="25">
        <v>3</v>
      </c>
      <c r="K258" s="116"/>
      <c r="L258" s="116"/>
      <c r="M258" s="116"/>
      <c r="N258" s="116"/>
      <c r="O258" s="116"/>
    </row>
    <row r="259" spans="1:15" x14ac:dyDescent="0.2">
      <c r="A259" s="111" t="s">
        <v>622</v>
      </c>
      <c r="B259" s="111" t="s">
        <v>690</v>
      </c>
      <c r="C259" s="84">
        <v>734</v>
      </c>
      <c r="D259" s="87" t="s">
        <v>661</v>
      </c>
      <c r="E259" s="113" t="s">
        <v>125</v>
      </c>
      <c r="F259" s="88">
        <v>30000000</v>
      </c>
      <c r="G259" s="113" t="s">
        <v>667</v>
      </c>
      <c r="H259" s="25">
        <v>0</v>
      </c>
      <c r="I259" s="113" t="s">
        <v>212</v>
      </c>
      <c r="J259" s="25">
        <v>3.5013698630136987</v>
      </c>
      <c r="K259" s="116"/>
      <c r="L259" s="116"/>
      <c r="M259" s="116"/>
      <c r="N259" s="116"/>
      <c r="O259" s="116"/>
    </row>
    <row r="260" spans="1:15" x14ac:dyDescent="0.2">
      <c r="A260" s="111" t="s">
        <v>622</v>
      </c>
      <c r="B260" s="111" t="s">
        <v>690</v>
      </c>
      <c r="C260" s="84">
        <v>734</v>
      </c>
      <c r="D260" s="87" t="s">
        <v>661</v>
      </c>
      <c r="E260" s="113" t="s">
        <v>125</v>
      </c>
      <c r="F260" s="88">
        <v>30000000</v>
      </c>
      <c r="G260" s="113" t="s">
        <v>668</v>
      </c>
      <c r="H260" s="25">
        <v>0</v>
      </c>
      <c r="I260" s="113" t="s">
        <v>212</v>
      </c>
      <c r="J260" s="25">
        <v>4</v>
      </c>
      <c r="K260" s="116"/>
      <c r="L260" s="116"/>
      <c r="M260" s="116"/>
      <c r="N260" s="116"/>
      <c r="O260" s="116"/>
    </row>
    <row r="261" spans="1:15" x14ac:dyDescent="0.2">
      <c r="A261" s="111" t="s">
        <v>622</v>
      </c>
      <c r="B261" s="111" t="s">
        <v>690</v>
      </c>
      <c r="C261" s="84">
        <v>734</v>
      </c>
      <c r="D261" s="87" t="s">
        <v>661</v>
      </c>
      <c r="E261" s="113" t="s">
        <v>125</v>
      </c>
      <c r="F261" s="88">
        <v>30000000</v>
      </c>
      <c r="G261" s="113" t="s">
        <v>669</v>
      </c>
      <c r="H261" s="25">
        <v>0</v>
      </c>
      <c r="I261" s="113" t="s">
        <v>212</v>
      </c>
      <c r="J261" s="25">
        <v>4.5013698630136982</v>
      </c>
      <c r="K261" s="116"/>
      <c r="L261" s="116"/>
      <c r="M261" s="116"/>
      <c r="N261" s="116"/>
      <c r="O261" s="116"/>
    </row>
    <row r="262" spans="1:15" x14ac:dyDescent="0.2">
      <c r="A262" s="111" t="s">
        <v>622</v>
      </c>
      <c r="B262" s="111" t="s">
        <v>690</v>
      </c>
      <c r="C262" s="84">
        <v>734</v>
      </c>
      <c r="D262" s="87" t="s">
        <v>661</v>
      </c>
      <c r="E262" s="113" t="s">
        <v>125</v>
      </c>
      <c r="F262" s="88">
        <v>30000000</v>
      </c>
      <c r="G262" s="113" t="s">
        <v>670</v>
      </c>
      <c r="H262" s="25">
        <v>0</v>
      </c>
      <c r="I262" s="113" t="s">
        <v>212</v>
      </c>
      <c r="J262" s="25">
        <v>5</v>
      </c>
      <c r="K262" s="116"/>
      <c r="L262" s="116"/>
      <c r="M262" s="116"/>
      <c r="N262" s="116"/>
      <c r="O262" s="116"/>
    </row>
    <row r="263" spans="1:15" x14ac:dyDescent="0.2">
      <c r="A263" s="111" t="s">
        <v>622</v>
      </c>
      <c r="B263" s="111" t="s">
        <v>690</v>
      </c>
      <c r="C263" s="84">
        <v>734</v>
      </c>
      <c r="D263" s="87" t="s">
        <v>661</v>
      </c>
      <c r="E263" s="113" t="s">
        <v>58</v>
      </c>
      <c r="F263" s="88">
        <v>2625</v>
      </c>
      <c r="G263" s="113" t="s">
        <v>67</v>
      </c>
      <c r="H263" s="25">
        <v>4</v>
      </c>
      <c r="I263" s="113" t="s">
        <v>214</v>
      </c>
      <c r="J263" s="25">
        <v>4</v>
      </c>
      <c r="K263" s="116"/>
      <c r="L263" s="116"/>
      <c r="M263" s="116"/>
      <c r="N263" s="116"/>
      <c r="O263" s="116"/>
    </row>
    <row r="264" spans="1:15" x14ac:dyDescent="0.2">
      <c r="A264" s="111" t="s">
        <v>622</v>
      </c>
      <c r="B264" s="111" t="s">
        <v>690</v>
      </c>
      <c r="C264" s="84">
        <v>734</v>
      </c>
      <c r="D264" s="87" t="s">
        <v>661</v>
      </c>
      <c r="E264" s="113" t="s">
        <v>125</v>
      </c>
      <c r="F264" s="88">
        <v>59500000</v>
      </c>
      <c r="G264" s="113" t="s">
        <v>563</v>
      </c>
      <c r="H264" s="25">
        <v>6.75</v>
      </c>
      <c r="I264" s="113" t="s">
        <v>214</v>
      </c>
      <c r="J264" s="25">
        <v>4</v>
      </c>
      <c r="K264" s="116"/>
      <c r="L264" s="116"/>
      <c r="M264" s="116"/>
      <c r="N264" s="116"/>
      <c r="O264" s="116"/>
    </row>
    <row r="265" spans="1:15" x14ac:dyDescent="0.2">
      <c r="A265" s="111" t="s">
        <v>622</v>
      </c>
      <c r="B265" s="111" t="s">
        <v>690</v>
      </c>
      <c r="C265" s="84">
        <v>734</v>
      </c>
      <c r="D265" s="87" t="s">
        <v>661</v>
      </c>
      <c r="E265" s="113" t="s">
        <v>58</v>
      </c>
      <c r="F265" s="88">
        <f>100/1000</f>
        <v>0.1</v>
      </c>
      <c r="G265" s="113" t="s">
        <v>666</v>
      </c>
      <c r="H265" s="25">
        <v>0</v>
      </c>
      <c r="I265" s="113" t="s">
        <v>212</v>
      </c>
      <c r="J265" s="25">
        <v>5.0027397260273974</v>
      </c>
      <c r="K265" s="116"/>
      <c r="L265" s="116"/>
      <c r="M265" s="116"/>
      <c r="N265" s="116"/>
      <c r="O265" s="116"/>
    </row>
    <row r="266" spans="1:15" x14ac:dyDescent="0.2">
      <c r="A266" s="111"/>
      <c r="B266" s="111"/>
      <c r="C266" s="84"/>
      <c r="D266" s="87"/>
      <c r="E266" s="113"/>
      <c r="F266" s="88"/>
      <c r="G266" s="113"/>
      <c r="H266" s="25"/>
      <c r="I266" s="113"/>
      <c r="J266" s="25"/>
      <c r="K266" s="116"/>
      <c r="L266" s="116"/>
      <c r="M266" s="116"/>
      <c r="N266" s="116"/>
      <c r="O266" s="116"/>
    </row>
    <row r="267" spans="1:15" x14ac:dyDescent="0.2">
      <c r="A267" s="111" t="s">
        <v>112</v>
      </c>
      <c r="B267" s="111" t="s">
        <v>690</v>
      </c>
      <c r="C267" s="84">
        <v>779</v>
      </c>
      <c r="D267" s="87" t="s">
        <v>680</v>
      </c>
      <c r="E267" s="113" t="s">
        <v>125</v>
      </c>
      <c r="F267" s="88">
        <v>24500000</v>
      </c>
      <c r="G267" s="113" t="s">
        <v>682</v>
      </c>
      <c r="H267" s="25">
        <v>7.7</v>
      </c>
      <c r="I267" s="113" t="s">
        <v>213</v>
      </c>
      <c r="J267" s="25">
        <v>7</v>
      </c>
      <c r="K267" s="116">
        <v>24500000000</v>
      </c>
      <c r="L267" s="116">
        <v>24500000000</v>
      </c>
      <c r="M267" s="116">
        <f>ROUND((L267/1000),0)</f>
        <v>24500000</v>
      </c>
      <c r="N267" s="116">
        <v>79487</v>
      </c>
      <c r="O267" s="116">
        <v>24579487</v>
      </c>
    </row>
    <row r="268" spans="1:15" x14ac:dyDescent="0.2">
      <c r="A268" s="111" t="s">
        <v>112</v>
      </c>
      <c r="B268" s="111" t="s">
        <v>690</v>
      </c>
      <c r="C268" s="84">
        <v>779</v>
      </c>
      <c r="D268" s="87" t="s">
        <v>680</v>
      </c>
      <c r="E268" s="113" t="s">
        <v>125</v>
      </c>
      <c r="F268" s="88">
        <v>10000</v>
      </c>
      <c r="G268" s="113" t="s">
        <v>683</v>
      </c>
      <c r="H268" s="25">
        <v>0</v>
      </c>
      <c r="I268" s="113" t="s">
        <v>213</v>
      </c>
      <c r="J268" s="25">
        <v>7.25</v>
      </c>
      <c r="K268" s="116">
        <v>10000000</v>
      </c>
      <c r="L268" s="116">
        <v>10000000</v>
      </c>
      <c r="M268" s="116">
        <f>ROUND((L268/1000),0)</f>
        <v>10000</v>
      </c>
      <c r="N268" s="116">
        <v>0</v>
      </c>
      <c r="O268" s="116">
        <v>10000</v>
      </c>
    </row>
    <row r="269" spans="1:15" x14ac:dyDescent="0.2">
      <c r="A269" s="111" t="s">
        <v>112</v>
      </c>
      <c r="B269" s="111" t="s">
        <v>690</v>
      </c>
      <c r="C269" s="84">
        <v>811</v>
      </c>
      <c r="D269" s="87" t="s">
        <v>684</v>
      </c>
      <c r="E269" s="113" t="s">
        <v>125</v>
      </c>
      <c r="F269" s="88">
        <v>25000000</v>
      </c>
      <c r="G269" s="113" t="s">
        <v>685</v>
      </c>
      <c r="H269" s="25">
        <v>5.8</v>
      </c>
      <c r="I269" s="113" t="s">
        <v>213</v>
      </c>
      <c r="J269" s="25">
        <v>5.25</v>
      </c>
      <c r="K269" s="116">
        <v>25000000000</v>
      </c>
      <c r="L269" s="116">
        <v>0</v>
      </c>
      <c r="M269" s="116">
        <f>ROUND((L269/1000),0)</f>
        <v>0</v>
      </c>
      <c r="N269" s="116"/>
      <c r="O269" s="116"/>
    </row>
    <row r="270" spans="1:15" x14ac:dyDescent="0.2">
      <c r="A270" s="111" t="s">
        <v>112</v>
      </c>
      <c r="B270" s="111" t="s">
        <v>690</v>
      </c>
      <c r="C270" s="84">
        <v>811</v>
      </c>
      <c r="D270" s="87" t="s">
        <v>684</v>
      </c>
      <c r="E270" s="113" t="s">
        <v>125</v>
      </c>
      <c r="F270" s="88">
        <v>10000</v>
      </c>
      <c r="G270" s="113" t="s">
        <v>686</v>
      </c>
      <c r="H270" s="25">
        <v>0</v>
      </c>
      <c r="I270" s="113" t="s">
        <v>213</v>
      </c>
      <c r="J270" s="25">
        <v>5.5</v>
      </c>
      <c r="K270" s="116">
        <v>10000000</v>
      </c>
      <c r="L270" s="116">
        <v>0</v>
      </c>
      <c r="M270" s="116">
        <f>ROUND((L270/1000),0)</f>
        <v>0</v>
      </c>
      <c r="N270" s="116"/>
      <c r="O270" s="116"/>
    </row>
    <row r="271" spans="1:15" x14ac:dyDescent="0.2">
      <c r="A271" s="111"/>
      <c r="B271" s="111"/>
      <c r="C271" s="84"/>
      <c r="D271" s="87"/>
      <c r="E271" s="113"/>
      <c r="F271" s="88"/>
      <c r="G271" s="113"/>
      <c r="H271" s="25"/>
      <c r="I271" s="113"/>
      <c r="J271" s="25"/>
      <c r="K271" s="116"/>
      <c r="L271" s="116"/>
      <c r="M271" s="116"/>
      <c r="N271" s="116"/>
      <c r="O271" s="116"/>
    </row>
    <row r="272" spans="1:15" x14ac:dyDescent="0.2">
      <c r="A272" s="111" t="s">
        <v>119</v>
      </c>
      <c r="B272" s="111" t="s">
        <v>691</v>
      </c>
      <c r="C272" s="84">
        <v>815</v>
      </c>
      <c r="D272" s="87" t="s">
        <v>692</v>
      </c>
      <c r="E272" s="113" t="s">
        <v>58</v>
      </c>
      <c r="F272" s="88">
        <v>4000</v>
      </c>
      <c r="G272" s="113"/>
      <c r="H272" s="25"/>
      <c r="I272" s="113"/>
      <c r="J272" s="25">
        <v>10</v>
      </c>
      <c r="K272" s="116"/>
      <c r="L272" s="116"/>
      <c r="M272" s="116"/>
      <c r="N272" s="116"/>
      <c r="O272" s="116"/>
    </row>
    <row r="273" spans="1:15" x14ac:dyDescent="0.2">
      <c r="A273" s="111" t="s">
        <v>711</v>
      </c>
      <c r="B273" s="111" t="s">
        <v>693</v>
      </c>
      <c r="C273" s="84">
        <v>815</v>
      </c>
      <c r="D273" s="87" t="s">
        <v>694</v>
      </c>
      <c r="E273" s="113" t="s">
        <v>125</v>
      </c>
      <c r="F273" s="88">
        <v>35000000</v>
      </c>
      <c r="G273" s="113" t="s">
        <v>61</v>
      </c>
      <c r="H273" s="25">
        <v>5.6</v>
      </c>
      <c r="I273" s="113" t="s">
        <v>214</v>
      </c>
      <c r="J273" s="25">
        <v>6.5</v>
      </c>
      <c r="K273" s="116"/>
      <c r="L273" s="116"/>
      <c r="M273" s="116"/>
      <c r="N273" s="116"/>
      <c r="O273" s="116"/>
    </row>
    <row r="274" spans="1:15" x14ac:dyDescent="0.2">
      <c r="A274" s="111" t="s">
        <v>711</v>
      </c>
      <c r="B274" s="111" t="s">
        <v>693</v>
      </c>
      <c r="C274" s="84">
        <v>815</v>
      </c>
      <c r="D274" s="87" t="s">
        <v>694</v>
      </c>
      <c r="E274" s="113" t="s">
        <v>125</v>
      </c>
      <c r="F274" s="88">
        <v>500000</v>
      </c>
      <c r="G274" s="113" t="s">
        <v>63</v>
      </c>
      <c r="H274" s="25">
        <v>0</v>
      </c>
      <c r="I274" s="113" t="s">
        <v>214</v>
      </c>
      <c r="J274" s="25">
        <v>6.58</v>
      </c>
      <c r="K274" s="116"/>
      <c r="L274" s="116"/>
      <c r="M274" s="116"/>
      <c r="N274" s="116"/>
      <c r="O274" s="116"/>
    </row>
    <row r="275" spans="1:15" x14ac:dyDescent="0.2">
      <c r="A275" s="111" t="s">
        <v>698</v>
      </c>
      <c r="B275" s="111" t="s">
        <v>693</v>
      </c>
      <c r="C275" s="84">
        <v>815</v>
      </c>
      <c r="D275" s="87" t="s">
        <v>710</v>
      </c>
      <c r="E275" s="113" t="s">
        <v>58</v>
      </c>
      <c r="F275" s="88">
        <v>1370</v>
      </c>
      <c r="G275" s="113" t="s">
        <v>62</v>
      </c>
      <c r="H275" s="25">
        <v>2.65</v>
      </c>
      <c r="I275" s="113" t="s">
        <v>214</v>
      </c>
      <c r="J275" s="25">
        <v>6.5</v>
      </c>
      <c r="K275" s="116"/>
      <c r="L275" s="116"/>
      <c r="M275" s="116"/>
      <c r="N275" s="116"/>
      <c r="O275" s="116"/>
    </row>
    <row r="276" spans="1:15" x14ac:dyDescent="0.2">
      <c r="A276" s="111" t="s">
        <v>698</v>
      </c>
      <c r="B276" s="111" t="s">
        <v>693</v>
      </c>
      <c r="C276" s="84">
        <v>815</v>
      </c>
      <c r="D276" s="87" t="s">
        <v>710</v>
      </c>
      <c r="E276" s="113" t="s">
        <v>58</v>
      </c>
      <c r="F276" s="88">
        <v>19.600000000000001</v>
      </c>
      <c r="G276" s="113" t="s">
        <v>562</v>
      </c>
      <c r="H276" s="25">
        <v>0</v>
      </c>
      <c r="I276" s="113" t="s">
        <v>214</v>
      </c>
      <c r="J276" s="25">
        <v>6.58</v>
      </c>
      <c r="K276" s="116"/>
      <c r="L276" s="116"/>
      <c r="M276" s="116"/>
      <c r="N276" s="116"/>
      <c r="O276" s="116"/>
    </row>
    <row r="277" spans="1:15" x14ac:dyDescent="0.2">
      <c r="A277" s="111" t="s">
        <v>698</v>
      </c>
      <c r="B277" s="111" t="s">
        <v>693</v>
      </c>
      <c r="C277" s="84">
        <v>815</v>
      </c>
      <c r="D277" s="87" t="s">
        <v>710</v>
      </c>
      <c r="E277" s="113" t="s">
        <v>125</v>
      </c>
      <c r="F277" s="88">
        <v>49000000</v>
      </c>
      <c r="G277" s="113" t="s">
        <v>550</v>
      </c>
      <c r="H277" s="25">
        <v>6.15</v>
      </c>
      <c r="I277" s="113" t="s">
        <v>214</v>
      </c>
      <c r="J277" s="25">
        <v>9.5</v>
      </c>
      <c r="K277" s="116"/>
      <c r="L277" s="116"/>
      <c r="M277" s="116"/>
      <c r="N277" s="116"/>
      <c r="O277" s="116"/>
    </row>
    <row r="278" spans="1:15" x14ac:dyDescent="0.2">
      <c r="A278" s="111" t="s">
        <v>698</v>
      </c>
      <c r="B278" s="111" t="s">
        <v>693</v>
      </c>
      <c r="C278" s="84">
        <v>815</v>
      </c>
      <c r="D278" s="87" t="s">
        <v>710</v>
      </c>
      <c r="E278" s="113" t="s">
        <v>125</v>
      </c>
      <c r="F278" s="88">
        <v>500000</v>
      </c>
      <c r="G278" s="113" t="s">
        <v>551</v>
      </c>
      <c r="H278" s="25">
        <v>0</v>
      </c>
      <c r="I278" s="113" t="s">
        <v>214</v>
      </c>
      <c r="J278" s="25">
        <v>9.58</v>
      </c>
      <c r="K278" s="116"/>
      <c r="L278" s="116"/>
      <c r="M278" s="116"/>
      <c r="N278" s="116"/>
      <c r="O278" s="116"/>
    </row>
    <row r="279" spans="1:15" x14ac:dyDescent="0.2">
      <c r="A279" s="111" t="s">
        <v>698</v>
      </c>
      <c r="B279" s="111" t="s">
        <v>693</v>
      </c>
      <c r="C279" s="84">
        <v>815</v>
      </c>
      <c r="D279" s="87" t="s">
        <v>710</v>
      </c>
      <c r="E279" s="113" t="s">
        <v>58</v>
      </c>
      <c r="F279" s="88">
        <v>1900</v>
      </c>
      <c r="G279" s="113" t="s">
        <v>611</v>
      </c>
      <c r="H279" s="25">
        <v>3.1</v>
      </c>
      <c r="I279" s="113" t="s">
        <v>214</v>
      </c>
      <c r="J279" s="25">
        <v>9.5</v>
      </c>
      <c r="K279" s="116"/>
      <c r="L279" s="116"/>
      <c r="M279" s="116"/>
      <c r="N279" s="116"/>
      <c r="O279" s="116"/>
    </row>
    <row r="280" spans="1:15" x14ac:dyDescent="0.2">
      <c r="A280" s="111" t="s">
        <v>698</v>
      </c>
      <c r="B280" s="111" t="s">
        <v>693</v>
      </c>
      <c r="C280" s="84">
        <v>815</v>
      </c>
      <c r="D280" s="87" t="s">
        <v>710</v>
      </c>
      <c r="E280" s="113" t="s">
        <v>58</v>
      </c>
      <c r="F280" s="88">
        <v>19.600000000000001</v>
      </c>
      <c r="G280" s="113" t="s">
        <v>613</v>
      </c>
      <c r="H280" s="25">
        <v>0</v>
      </c>
      <c r="I280" s="113" t="s">
        <v>214</v>
      </c>
      <c r="J280" s="25">
        <v>9.58</v>
      </c>
      <c r="K280" s="116"/>
      <c r="L280" s="116"/>
      <c r="M280" s="116"/>
      <c r="N280" s="116"/>
      <c r="O280" s="116"/>
    </row>
    <row r="281" spans="1:15" x14ac:dyDescent="0.2">
      <c r="A281" s="111"/>
      <c r="B281" s="111"/>
      <c r="C281" s="84"/>
      <c r="D281" s="87"/>
      <c r="E281" s="113"/>
      <c r="F281" s="88"/>
      <c r="G281" s="113"/>
      <c r="H281" s="25"/>
      <c r="I281" s="113"/>
      <c r="J281" s="25"/>
      <c r="K281" s="116"/>
      <c r="L281" s="116"/>
      <c r="M281" s="116"/>
      <c r="N281" s="116"/>
      <c r="O281" s="116"/>
    </row>
    <row r="282" spans="1:15" x14ac:dyDescent="0.2">
      <c r="A282" s="111" t="s">
        <v>150</v>
      </c>
      <c r="B282" s="111" t="s">
        <v>691</v>
      </c>
      <c r="C282" s="84">
        <v>827</v>
      </c>
      <c r="D282" s="87" t="s">
        <v>700</v>
      </c>
      <c r="E282" s="113" t="s">
        <v>58</v>
      </c>
      <c r="F282" s="88">
        <v>1600</v>
      </c>
      <c r="G282" s="113"/>
      <c r="H282" s="25"/>
      <c r="I282" s="113"/>
      <c r="J282" s="25">
        <v>10</v>
      </c>
      <c r="K282" s="116"/>
      <c r="L282" s="116"/>
      <c r="M282" s="116"/>
      <c r="N282" s="116"/>
      <c r="O282" s="116"/>
    </row>
    <row r="283" spans="1:15" x14ac:dyDescent="0.2">
      <c r="A283" s="111" t="s">
        <v>150</v>
      </c>
      <c r="B283" s="111" t="s">
        <v>693</v>
      </c>
      <c r="C283" s="84">
        <v>827</v>
      </c>
      <c r="D283" s="87" t="s">
        <v>700</v>
      </c>
      <c r="E283" s="113" t="s">
        <v>125</v>
      </c>
      <c r="F283" s="88">
        <v>20000000</v>
      </c>
      <c r="G283" s="113" t="s">
        <v>701</v>
      </c>
      <c r="H283" s="25">
        <v>6</v>
      </c>
      <c r="I283" s="113" t="s">
        <v>213</v>
      </c>
      <c r="J283" s="25">
        <v>6</v>
      </c>
      <c r="K283" s="116">
        <v>20000000000</v>
      </c>
      <c r="L283" s="116">
        <v>20000000000</v>
      </c>
      <c r="M283" s="116">
        <f>ROUND((L283/1000),0)</f>
        <v>20000000</v>
      </c>
      <c r="N283" s="116">
        <v>202175</v>
      </c>
      <c r="O283" s="116">
        <v>20202175</v>
      </c>
    </row>
    <row r="284" spans="1:15" x14ac:dyDescent="0.2">
      <c r="A284" s="111" t="s">
        <v>150</v>
      </c>
      <c r="B284" s="111" t="s">
        <v>693</v>
      </c>
      <c r="C284" s="84">
        <v>827</v>
      </c>
      <c r="D284" s="87" t="s">
        <v>700</v>
      </c>
      <c r="E284" s="113" t="s">
        <v>125</v>
      </c>
      <c r="F284" s="88">
        <v>2500</v>
      </c>
      <c r="G284" s="113" t="s">
        <v>702</v>
      </c>
      <c r="H284" s="25">
        <v>0</v>
      </c>
      <c r="I284" s="113" t="s">
        <v>213</v>
      </c>
      <c r="J284" s="25">
        <v>6.25</v>
      </c>
      <c r="K284" s="116">
        <v>2500000</v>
      </c>
      <c r="L284" s="116">
        <v>2500000</v>
      </c>
      <c r="M284" s="116">
        <f>ROUND((L284/1000),0)</f>
        <v>2500</v>
      </c>
      <c r="N284" s="116">
        <v>0</v>
      </c>
      <c r="O284" s="116">
        <v>2500</v>
      </c>
    </row>
    <row r="285" spans="1:15" x14ac:dyDescent="0.2">
      <c r="A285" s="111" t="s">
        <v>709</v>
      </c>
      <c r="B285" s="111" t="s">
        <v>703</v>
      </c>
      <c r="C285" s="84">
        <v>827</v>
      </c>
      <c r="D285" s="87" t="s">
        <v>700</v>
      </c>
      <c r="E285" s="113" t="s">
        <v>58</v>
      </c>
      <c r="F285" s="88">
        <v>800</v>
      </c>
      <c r="G285" s="113" t="s">
        <v>704</v>
      </c>
      <c r="H285" s="25">
        <v>3</v>
      </c>
      <c r="I285" s="113" t="s">
        <v>213</v>
      </c>
      <c r="J285" s="25">
        <v>6</v>
      </c>
      <c r="K285" s="116"/>
      <c r="L285" s="116"/>
      <c r="M285" s="116"/>
      <c r="N285" s="116"/>
      <c r="O285" s="116"/>
    </row>
    <row r="286" spans="1:15" x14ac:dyDescent="0.2">
      <c r="A286" s="111" t="s">
        <v>709</v>
      </c>
      <c r="B286" s="111" t="s">
        <v>703</v>
      </c>
      <c r="C286" s="84">
        <v>827</v>
      </c>
      <c r="D286" s="87" t="s">
        <v>700</v>
      </c>
      <c r="E286" s="113" t="s">
        <v>58</v>
      </c>
      <c r="F286" s="88">
        <v>0.1</v>
      </c>
      <c r="G286" s="113" t="s">
        <v>705</v>
      </c>
      <c r="H286" s="25">
        <v>0</v>
      </c>
      <c r="I286" s="113" t="s">
        <v>213</v>
      </c>
      <c r="J286" s="25">
        <v>6.25</v>
      </c>
      <c r="K286" s="116"/>
      <c r="L286" s="116"/>
      <c r="M286" s="116"/>
      <c r="N286" s="116"/>
      <c r="O286" s="116"/>
    </row>
    <row r="287" spans="1:15" x14ac:dyDescent="0.2">
      <c r="A287" s="111"/>
      <c r="B287" s="111"/>
      <c r="C287" s="84"/>
      <c r="D287" s="87"/>
      <c r="E287" s="113"/>
      <c r="F287" s="88"/>
      <c r="G287" s="113"/>
      <c r="H287" s="25"/>
      <c r="I287" s="113"/>
      <c r="J287" s="25"/>
      <c r="K287" s="116"/>
      <c r="L287" s="116"/>
      <c r="M287" s="116"/>
      <c r="N287" s="116"/>
      <c r="O287" s="116"/>
    </row>
    <row r="288" spans="1:15" x14ac:dyDescent="0.2">
      <c r="A288" s="111" t="s">
        <v>540</v>
      </c>
      <c r="B288" s="111" t="s">
        <v>691</v>
      </c>
      <c r="C288" s="84">
        <v>866</v>
      </c>
      <c r="D288" s="87" t="s">
        <v>714</v>
      </c>
      <c r="E288" s="113" t="s">
        <v>58</v>
      </c>
      <c r="F288" s="88">
        <v>3000</v>
      </c>
      <c r="G288" s="115"/>
      <c r="H288" s="25"/>
      <c r="I288" s="113"/>
      <c r="J288" s="25">
        <v>30</v>
      </c>
      <c r="K288" s="116"/>
      <c r="L288" s="116"/>
      <c r="M288" s="116"/>
      <c r="N288" s="116"/>
      <c r="O288" s="116"/>
    </row>
    <row r="289" spans="1:15" x14ac:dyDescent="0.2">
      <c r="A289" s="111" t="s">
        <v>540</v>
      </c>
      <c r="B289" s="111" t="s">
        <v>693</v>
      </c>
      <c r="C289" s="84">
        <v>866</v>
      </c>
      <c r="D289" s="87" t="s">
        <v>715</v>
      </c>
      <c r="E289" s="113" t="s">
        <v>58</v>
      </c>
      <c r="F289" s="88">
        <v>711</v>
      </c>
      <c r="G289" s="113" t="s">
        <v>61</v>
      </c>
      <c r="H289" s="25">
        <v>3.3</v>
      </c>
      <c r="I289" s="113" t="s">
        <v>211</v>
      </c>
      <c r="J289" s="25">
        <v>26</v>
      </c>
      <c r="K289" s="116">
        <v>711000</v>
      </c>
      <c r="L289" s="116">
        <v>673981</v>
      </c>
      <c r="M289" s="116">
        <f>ROUND((L289*$D$8/1000),0)</f>
        <v>18565629</v>
      </c>
      <c r="N289" s="116">
        <v>50436</v>
      </c>
      <c r="O289" s="116">
        <v>18616065</v>
      </c>
    </row>
    <row r="290" spans="1:15" x14ac:dyDescent="0.2">
      <c r="A290" s="111" t="s">
        <v>717</v>
      </c>
      <c r="B290" s="111" t="s">
        <v>693</v>
      </c>
      <c r="C290" s="84">
        <v>866</v>
      </c>
      <c r="D290" s="87" t="s">
        <v>715</v>
      </c>
      <c r="E290" s="113" t="s">
        <v>58</v>
      </c>
      <c r="F290" s="88">
        <v>76</v>
      </c>
      <c r="G290" s="113" t="s">
        <v>63</v>
      </c>
      <c r="H290" s="25">
        <v>4</v>
      </c>
      <c r="I290" s="113" t="s">
        <v>211</v>
      </c>
      <c r="J290" s="25">
        <v>26</v>
      </c>
      <c r="K290" s="116">
        <v>76000</v>
      </c>
      <c r="L290" s="116">
        <v>79040</v>
      </c>
      <c r="M290" s="116">
        <f t="shared" ref="M290:M299" si="15">ROUND((L290*$D$8/1000),0)</f>
        <v>2177253</v>
      </c>
      <c r="N290" s="116">
        <v>7151</v>
      </c>
      <c r="O290" s="116">
        <v>2184404</v>
      </c>
    </row>
    <row r="291" spans="1:15" x14ac:dyDescent="0.2">
      <c r="A291" s="111" t="s">
        <v>717</v>
      </c>
      <c r="B291" s="111" t="s">
        <v>693</v>
      </c>
      <c r="C291" s="84">
        <v>866</v>
      </c>
      <c r="D291" s="87" t="s">
        <v>715</v>
      </c>
      <c r="E291" s="113" t="s">
        <v>58</v>
      </c>
      <c r="F291" s="88">
        <v>12</v>
      </c>
      <c r="G291" s="113" t="s">
        <v>67</v>
      </c>
      <c r="H291" s="25">
        <v>4</v>
      </c>
      <c r="I291" s="113" t="s">
        <v>211</v>
      </c>
      <c r="J291" s="25">
        <v>26</v>
      </c>
      <c r="K291" s="116">
        <v>12000</v>
      </c>
      <c r="L291" s="116">
        <v>12480</v>
      </c>
      <c r="M291" s="116">
        <f t="shared" si="15"/>
        <v>343777</v>
      </c>
      <c r="N291" s="116">
        <v>1129</v>
      </c>
      <c r="O291" s="116">
        <v>344906</v>
      </c>
    </row>
    <row r="292" spans="1:15" x14ac:dyDescent="0.2">
      <c r="A292" s="111" t="s">
        <v>717</v>
      </c>
      <c r="B292" s="111" t="s">
        <v>693</v>
      </c>
      <c r="C292" s="84">
        <v>866</v>
      </c>
      <c r="D292" s="87" t="s">
        <v>715</v>
      </c>
      <c r="E292" s="113" t="s">
        <v>58</v>
      </c>
      <c r="F292" s="88">
        <v>9</v>
      </c>
      <c r="G292" s="113" t="s">
        <v>616</v>
      </c>
      <c r="H292" s="25">
        <v>4</v>
      </c>
      <c r="I292" s="113" t="s">
        <v>211</v>
      </c>
      <c r="J292" s="25">
        <v>26</v>
      </c>
      <c r="K292" s="116">
        <v>9000</v>
      </c>
      <c r="L292" s="116">
        <v>9360</v>
      </c>
      <c r="M292" s="116">
        <f t="shared" si="15"/>
        <v>257833</v>
      </c>
      <c r="N292" s="116">
        <v>847</v>
      </c>
      <c r="O292" s="116">
        <v>258680</v>
      </c>
    </row>
    <row r="293" spans="1:15" x14ac:dyDescent="0.2">
      <c r="A293" s="111" t="s">
        <v>717</v>
      </c>
      <c r="B293" s="111" t="s">
        <v>693</v>
      </c>
      <c r="C293" s="84">
        <v>866</v>
      </c>
      <c r="D293" s="87" t="s">
        <v>715</v>
      </c>
      <c r="E293" s="113" t="s">
        <v>58</v>
      </c>
      <c r="F293" s="88">
        <v>6</v>
      </c>
      <c r="G293" s="113" t="s">
        <v>618</v>
      </c>
      <c r="H293" s="25">
        <v>4</v>
      </c>
      <c r="I293" s="113" t="s">
        <v>211</v>
      </c>
      <c r="J293" s="25">
        <v>26</v>
      </c>
      <c r="K293" s="116">
        <v>6000</v>
      </c>
      <c r="L293" s="116">
        <v>6240</v>
      </c>
      <c r="M293" s="116">
        <f t="shared" si="15"/>
        <v>171888</v>
      </c>
      <c r="N293" s="116">
        <v>565</v>
      </c>
      <c r="O293" s="116">
        <v>172453</v>
      </c>
    </row>
    <row r="294" spans="1:15" x14ac:dyDescent="0.2">
      <c r="A294" s="111" t="s">
        <v>717</v>
      </c>
      <c r="B294" s="111" t="s">
        <v>693</v>
      </c>
      <c r="C294" s="84">
        <v>866</v>
      </c>
      <c r="D294" s="87" t="s">
        <v>715</v>
      </c>
      <c r="E294" s="113" t="s">
        <v>58</v>
      </c>
      <c r="F294" s="88">
        <v>35</v>
      </c>
      <c r="G294" s="113" t="s">
        <v>620</v>
      </c>
      <c r="H294" s="25">
        <v>8</v>
      </c>
      <c r="I294" s="113" t="s">
        <v>211</v>
      </c>
      <c r="J294" s="25">
        <v>26</v>
      </c>
      <c r="K294" s="116">
        <v>35000</v>
      </c>
      <c r="L294" s="116">
        <v>38534</v>
      </c>
      <c r="M294" s="116">
        <f t="shared" si="15"/>
        <v>1061466</v>
      </c>
      <c r="N294" s="116">
        <v>6874</v>
      </c>
      <c r="O294" s="116">
        <v>1068340</v>
      </c>
    </row>
    <row r="295" spans="1:15" x14ac:dyDescent="0.2">
      <c r="A295" s="111" t="s">
        <v>540</v>
      </c>
      <c r="B295" s="111" t="s">
        <v>703</v>
      </c>
      <c r="C295" s="84">
        <v>866</v>
      </c>
      <c r="D295" s="87" t="s">
        <v>718</v>
      </c>
      <c r="E295" s="113" t="s">
        <v>58</v>
      </c>
      <c r="F295" s="88">
        <v>756</v>
      </c>
      <c r="G295" s="113" t="s">
        <v>62</v>
      </c>
      <c r="H295" s="25">
        <v>3.3</v>
      </c>
      <c r="I295" s="113" t="s">
        <v>211</v>
      </c>
      <c r="J295" s="25">
        <v>24</v>
      </c>
      <c r="K295" s="116">
        <v>756000</v>
      </c>
      <c r="L295" s="116">
        <v>756000</v>
      </c>
      <c r="M295" s="116">
        <f t="shared" si="15"/>
        <v>20824942</v>
      </c>
      <c r="N295" s="116">
        <v>0</v>
      </c>
      <c r="O295" s="116">
        <v>20824942</v>
      </c>
    </row>
    <row r="296" spans="1:15" x14ac:dyDescent="0.2">
      <c r="A296" s="111" t="s">
        <v>540</v>
      </c>
      <c r="B296" s="111" t="s">
        <v>703</v>
      </c>
      <c r="C296" s="84">
        <v>866</v>
      </c>
      <c r="D296" s="87" t="s">
        <v>718</v>
      </c>
      <c r="E296" s="113" t="s">
        <v>58</v>
      </c>
      <c r="F296" s="88">
        <v>119</v>
      </c>
      <c r="G296" s="113" t="s">
        <v>562</v>
      </c>
      <c r="H296" s="25">
        <v>4</v>
      </c>
      <c r="I296" s="113" t="s">
        <v>211</v>
      </c>
      <c r="J296" s="25">
        <v>24</v>
      </c>
      <c r="K296" s="116">
        <v>119000</v>
      </c>
      <c r="L296" s="116">
        <v>119000</v>
      </c>
      <c r="M296" s="116">
        <f t="shared" si="15"/>
        <v>3278000</v>
      </c>
      <c r="N296" s="116">
        <v>0</v>
      </c>
      <c r="O296" s="116">
        <v>3278000</v>
      </c>
    </row>
    <row r="297" spans="1:15" x14ac:dyDescent="0.2">
      <c r="A297" s="111" t="s">
        <v>537</v>
      </c>
      <c r="B297" s="111" t="s">
        <v>703</v>
      </c>
      <c r="C297" s="84">
        <v>866</v>
      </c>
      <c r="D297" s="87" t="s">
        <v>718</v>
      </c>
      <c r="E297" s="113" t="s">
        <v>58</v>
      </c>
      <c r="F297" s="88">
        <v>5.5</v>
      </c>
      <c r="G297" s="113" t="s">
        <v>563</v>
      </c>
      <c r="H297" s="25">
        <v>4</v>
      </c>
      <c r="I297" s="113" t="s">
        <v>211</v>
      </c>
      <c r="J297" s="25">
        <v>24</v>
      </c>
      <c r="K297" s="116">
        <v>5500</v>
      </c>
      <c r="L297" s="116">
        <v>5500</v>
      </c>
      <c r="M297" s="116">
        <f t="shared" si="15"/>
        <v>151504</v>
      </c>
      <c r="N297" s="116">
        <v>0</v>
      </c>
      <c r="O297" s="116">
        <v>151504</v>
      </c>
    </row>
    <row r="298" spans="1:15" x14ac:dyDescent="0.2">
      <c r="A298" s="111" t="s">
        <v>537</v>
      </c>
      <c r="B298" s="111" t="s">
        <v>703</v>
      </c>
      <c r="C298" s="84">
        <v>866</v>
      </c>
      <c r="D298" s="87" t="s">
        <v>718</v>
      </c>
      <c r="E298" s="113" t="s">
        <v>58</v>
      </c>
      <c r="F298" s="88">
        <v>3.6</v>
      </c>
      <c r="G298" s="113" t="s">
        <v>564</v>
      </c>
      <c r="H298" s="25">
        <v>4</v>
      </c>
      <c r="I298" s="113" t="s">
        <v>211</v>
      </c>
      <c r="J298" s="25">
        <v>24</v>
      </c>
      <c r="K298" s="116">
        <v>3600</v>
      </c>
      <c r="L298" s="116">
        <v>3600</v>
      </c>
      <c r="M298" s="116">
        <f t="shared" si="15"/>
        <v>99166</v>
      </c>
      <c r="N298" s="116">
        <v>0</v>
      </c>
      <c r="O298" s="116">
        <v>99166</v>
      </c>
    </row>
    <row r="299" spans="1:15" x14ac:dyDescent="0.2">
      <c r="A299" s="111" t="s">
        <v>537</v>
      </c>
      <c r="B299" s="111" t="s">
        <v>703</v>
      </c>
      <c r="C299" s="84">
        <v>866</v>
      </c>
      <c r="D299" s="87" t="s">
        <v>718</v>
      </c>
      <c r="E299" s="113" t="s">
        <v>58</v>
      </c>
      <c r="F299" s="88">
        <v>6.8</v>
      </c>
      <c r="G299" s="113" t="s">
        <v>565</v>
      </c>
      <c r="H299" s="25">
        <v>4</v>
      </c>
      <c r="I299" s="113" t="s">
        <v>211</v>
      </c>
      <c r="J299" s="25">
        <v>24</v>
      </c>
      <c r="K299" s="116">
        <v>6800</v>
      </c>
      <c r="L299" s="116">
        <v>6800</v>
      </c>
      <c r="M299" s="116">
        <f t="shared" si="15"/>
        <v>187314</v>
      </c>
      <c r="N299" s="116">
        <v>0</v>
      </c>
      <c r="O299" s="116">
        <v>187314</v>
      </c>
    </row>
    <row r="300" spans="1:15" x14ac:dyDescent="0.2">
      <c r="A300" s="111" t="s">
        <v>719</v>
      </c>
      <c r="B300" s="111" t="s">
        <v>703</v>
      </c>
      <c r="C300" s="84">
        <v>866</v>
      </c>
      <c r="D300" s="87" t="s">
        <v>718</v>
      </c>
      <c r="E300" s="113" t="s">
        <v>58</v>
      </c>
      <c r="F300" s="88">
        <v>5</v>
      </c>
      <c r="G300" s="113" t="s">
        <v>566</v>
      </c>
      <c r="H300" s="25">
        <v>8</v>
      </c>
      <c r="I300" s="113" t="s">
        <v>211</v>
      </c>
      <c r="J300" s="25">
        <v>24</v>
      </c>
      <c r="K300" s="116"/>
      <c r="L300" s="116"/>
      <c r="M300" s="116"/>
      <c r="N300" s="116"/>
      <c r="O300" s="116"/>
    </row>
    <row r="301" spans="1:15" x14ac:dyDescent="0.2">
      <c r="A301" s="111"/>
      <c r="B301" s="111"/>
      <c r="C301" s="84"/>
      <c r="D301" s="87"/>
      <c r="E301" s="113"/>
      <c r="F301" s="88"/>
      <c r="G301" s="113"/>
      <c r="H301" s="25"/>
      <c r="I301" s="113"/>
      <c r="J301" s="25"/>
      <c r="K301" s="116"/>
      <c r="L301" s="116"/>
      <c r="M301" s="116"/>
      <c r="N301" s="116"/>
      <c r="O301" s="116"/>
    </row>
    <row r="302" spans="1:15" ht="18.75" customHeight="1" x14ac:dyDescent="0.2">
      <c r="A302" s="26" t="s">
        <v>99</v>
      </c>
      <c r="B302" s="26"/>
      <c r="C302" s="27"/>
      <c r="D302" s="27"/>
      <c r="E302" s="28"/>
      <c r="F302" s="29"/>
      <c r="G302" s="28"/>
      <c r="H302" s="28"/>
      <c r="I302" s="28" t="s">
        <v>5</v>
      </c>
      <c r="J302" s="30"/>
      <c r="K302" s="57"/>
      <c r="L302" s="58"/>
      <c r="M302" s="59">
        <f>SUM(M10:M301)</f>
        <v>403820230</v>
      </c>
      <c r="N302" s="59">
        <f>SUM(N10:N301)</f>
        <v>16783309</v>
      </c>
      <c r="O302" s="59">
        <f>SUM(O10:O301)</f>
        <v>420603539</v>
      </c>
    </row>
    <row r="303" spans="1:15" ht="10.5" customHeight="1" x14ac:dyDescent="0.2">
      <c r="A303" s="34"/>
      <c r="B303" s="34"/>
      <c r="C303" s="35"/>
      <c r="D303" s="35"/>
      <c r="E303" s="112"/>
      <c r="F303" s="36"/>
      <c r="G303" s="112"/>
      <c r="H303" s="37"/>
      <c r="I303" s="38"/>
      <c r="J303" s="39"/>
      <c r="K303" s="60"/>
      <c r="L303" s="61"/>
      <c r="M303" s="61"/>
      <c r="N303" s="61"/>
      <c r="O303" s="61"/>
    </row>
    <row r="304" spans="1:15" x14ac:dyDescent="0.2">
      <c r="A304" s="160" t="s">
        <v>722</v>
      </c>
      <c r="B304" s="160"/>
      <c r="C304" s="160"/>
      <c r="D304" s="160" t="s">
        <v>723</v>
      </c>
      <c r="E304" s="115"/>
      <c r="F304" s="152"/>
      <c r="G304" s="115"/>
      <c r="H304" s="161"/>
      <c r="I304" s="38"/>
      <c r="J304" s="39"/>
      <c r="K304" s="60"/>
      <c r="L304" s="44"/>
      <c r="M304" s="44"/>
      <c r="N304" s="44"/>
      <c r="O304" s="44"/>
    </row>
    <row r="305" spans="1:15" x14ac:dyDescent="0.2">
      <c r="A305" s="160" t="s">
        <v>608</v>
      </c>
      <c r="B305" s="160"/>
      <c r="C305" s="84"/>
      <c r="D305" s="84"/>
      <c r="E305" s="115"/>
      <c r="F305" s="152"/>
      <c r="G305" s="115"/>
      <c r="H305" s="115"/>
      <c r="I305" s="44"/>
      <c r="J305" s="115"/>
      <c r="K305" s="44"/>
      <c r="L305" s="44"/>
      <c r="M305" s="44"/>
      <c r="N305" s="44"/>
      <c r="O305" s="44"/>
    </row>
    <row r="306" spans="1:15" x14ac:dyDescent="0.2">
      <c r="A306" s="160" t="s">
        <v>609</v>
      </c>
      <c r="B306" s="160"/>
      <c r="C306" s="84"/>
      <c r="D306" s="84"/>
      <c r="E306" s="115"/>
      <c r="F306" s="152"/>
      <c r="G306" s="115"/>
      <c r="H306" s="115"/>
      <c r="I306" s="115"/>
      <c r="J306" s="115"/>
      <c r="K306" s="44"/>
      <c r="L306" s="44"/>
      <c r="M306" s="44"/>
      <c r="N306" s="44"/>
      <c r="O306" s="44"/>
    </row>
    <row r="307" spans="1:15" x14ac:dyDescent="0.2">
      <c r="A307" s="160" t="s">
        <v>629</v>
      </c>
      <c r="B307" s="160"/>
      <c r="C307" s="84"/>
      <c r="D307" s="84"/>
      <c r="E307" s="115"/>
      <c r="F307" s="152"/>
      <c r="G307" s="115"/>
      <c r="H307" s="115"/>
      <c r="I307" s="115"/>
      <c r="J307" s="115"/>
      <c r="K307" s="44"/>
      <c r="L307" s="162"/>
      <c r="M307" s="44"/>
      <c r="N307" s="44"/>
      <c r="O307" s="44"/>
    </row>
    <row r="308" spans="1:15" x14ac:dyDescent="0.2">
      <c r="A308" s="160" t="s">
        <v>642</v>
      </c>
      <c r="B308" s="160"/>
      <c r="C308" s="84"/>
      <c r="D308" s="84"/>
      <c r="E308" s="115"/>
      <c r="F308" s="152"/>
      <c r="G308" s="115"/>
      <c r="H308" s="115"/>
      <c r="I308" s="115"/>
      <c r="J308" s="115"/>
      <c r="K308" s="44"/>
      <c r="L308" s="162"/>
      <c r="M308" s="44"/>
      <c r="N308" s="44"/>
      <c r="O308" s="44"/>
    </row>
    <row r="309" spans="1:15" x14ac:dyDescent="0.2">
      <c r="A309" s="160" t="s">
        <v>631</v>
      </c>
      <c r="B309" s="160"/>
      <c r="C309" s="84"/>
      <c r="D309" s="84"/>
      <c r="E309" s="115"/>
      <c r="F309" s="152"/>
      <c r="G309" s="115"/>
      <c r="H309" s="115"/>
      <c r="I309" s="115"/>
      <c r="J309" s="115"/>
      <c r="K309" s="44"/>
      <c r="L309" s="44"/>
      <c r="M309" s="44"/>
      <c r="N309" s="44"/>
      <c r="O309" s="44"/>
    </row>
    <row r="310" spans="1:15" x14ac:dyDescent="0.2">
      <c r="A310" s="163" t="s">
        <v>654</v>
      </c>
      <c r="B310" s="163"/>
      <c r="C310" s="163"/>
      <c r="D310" s="84"/>
      <c r="E310" s="115"/>
      <c r="F310" s="152"/>
      <c r="G310" s="115"/>
      <c r="H310" s="115"/>
      <c r="I310" s="115"/>
      <c r="J310" s="115"/>
      <c r="K310" s="44"/>
      <c r="L310" s="44"/>
      <c r="M310" s="44"/>
      <c r="N310" s="44"/>
      <c r="O310" s="44"/>
    </row>
    <row r="311" spans="1:15" x14ac:dyDescent="0.2">
      <c r="A311" s="163" t="s">
        <v>657</v>
      </c>
      <c r="B311" s="163"/>
      <c r="C311" s="84"/>
      <c r="D311" s="84"/>
      <c r="E311" s="115"/>
      <c r="F311" s="152"/>
      <c r="G311" s="115"/>
      <c r="H311" s="115"/>
      <c r="I311" s="115"/>
      <c r="J311" s="115"/>
      <c r="K311" s="44"/>
      <c r="L311" s="44"/>
      <c r="M311" s="44"/>
      <c r="N311" s="44"/>
      <c r="O311" s="44"/>
    </row>
    <row r="312" spans="1:15" x14ac:dyDescent="0.2">
      <c r="A312" s="163" t="s">
        <v>640</v>
      </c>
      <c r="B312" s="163"/>
      <c r="C312" s="84"/>
      <c r="D312" s="84"/>
      <c r="E312" s="115"/>
      <c r="F312" s="152"/>
      <c r="G312" s="115"/>
      <c r="H312" s="115"/>
      <c r="I312" s="115"/>
      <c r="J312" s="115"/>
      <c r="K312" s="44"/>
      <c r="L312" s="44"/>
      <c r="M312" s="44"/>
      <c r="N312" s="44"/>
      <c r="O312" s="44"/>
    </row>
    <row r="313" spans="1:15" x14ac:dyDescent="0.2">
      <c r="A313" s="163" t="s">
        <v>656</v>
      </c>
      <c r="B313" s="163"/>
      <c r="C313" s="84"/>
      <c r="D313" s="84"/>
      <c r="E313" s="115"/>
      <c r="F313" s="152"/>
      <c r="G313" s="115"/>
      <c r="H313" s="115"/>
      <c r="I313" s="115"/>
      <c r="J313" s="115"/>
      <c r="K313" s="44"/>
      <c r="L313" s="44"/>
      <c r="M313" s="44"/>
      <c r="N313" s="44"/>
      <c r="O313" s="44"/>
    </row>
    <row r="314" spans="1:15" x14ac:dyDescent="0.2">
      <c r="A314" s="111" t="s">
        <v>652</v>
      </c>
      <c r="B314" s="111"/>
      <c r="C314" s="111" t="s">
        <v>655</v>
      </c>
      <c r="D314" s="84"/>
      <c r="E314" s="115"/>
      <c r="F314" s="152"/>
      <c r="G314" s="115"/>
      <c r="H314" s="111" t="s">
        <v>658</v>
      </c>
      <c r="I314" s="115"/>
      <c r="J314" s="115"/>
      <c r="K314" s="44"/>
      <c r="L314" s="44"/>
      <c r="M314" s="44"/>
      <c r="N314" s="44"/>
      <c r="O314" s="44"/>
    </row>
    <row r="315" spans="1:15" x14ac:dyDescent="0.2">
      <c r="A315" s="111" t="s">
        <v>653</v>
      </c>
      <c r="B315" s="111"/>
      <c r="C315" s="111" t="s">
        <v>660</v>
      </c>
      <c r="D315" s="84"/>
      <c r="E315" s="115"/>
      <c r="F315" s="152"/>
      <c r="G315" s="115"/>
      <c r="H315" s="111" t="s">
        <v>659</v>
      </c>
      <c r="I315" s="115"/>
      <c r="J315" s="115"/>
      <c r="K315" s="44"/>
      <c r="L315" s="44"/>
      <c r="M315" s="44"/>
      <c r="N315" s="44"/>
      <c r="O315" s="44"/>
    </row>
    <row r="316" spans="1:15" x14ac:dyDescent="0.2">
      <c r="A316" s="115" t="s">
        <v>679</v>
      </c>
      <c r="B316" s="115"/>
      <c r="C316" s="84"/>
      <c r="D316" s="84"/>
      <c r="E316" s="115"/>
      <c r="F316" s="152"/>
      <c r="G316" s="115"/>
      <c r="H316" s="115"/>
      <c r="I316" s="115"/>
      <c r="J316" s="44"/>
      <c r="K316" s="44"/>
      <c r="L316" s="44"/>
      <c r="M316" s="44"/>
      <c r="N316" s="44"/>
      <c r="O316" s="44"/>
    </row>
    <row r="317" spans="1:15" x14ac:dyDescent="0.2">
      <c r="A317" s="115" t="s">
        <v>708</v>
      </c>
      <c r="B317" s="115"/>
      <c r="C317" s="84"/>
      <c r="D317" s="84"/>
      <c r="E317" s="115"/>
      <c r="F317" s="152"/>
      <c r="G317" s="115"/>
      <c r="H317" s="115"/>
      <c r="I317" s="115"/>
      <c r="J317" s="115"/>
      <c r="K317" s="44"/>
      <c r="L317" s="44"/>
      <c r="M317" s="44"/>
      <c r="N317" s="44"/>
      <c r="O317" s="44"/>
    </row>
    <row r="318" spans="1:15" x14ac:dyDescent="0.2">
      <c r="A318" s="115" t="s">
        <v>712</v>
      </c>
      <c r="B318" s="115"/>
      <c r="C318" s="84"/>
      <c r="D318" s="84"/>
      <c r="E318" s="115"/>
      <c r="F318" s="152"/>
      <c r="G318" s="115"/>
      <c r="H318" s="115"/>
      <c r="I318" s="115"/>
      <c r="J318" s="115"/>
      <c r="K318" s="44"/>
      <c r="L318" s="44"/>
      <c r="M318" s="44"/>
      <c r="N318" s="44"/>
      <c r="O318" s="44"/>
    </row>
    <row r="322" spans="3:15" x14ac:dyDescent="0.2">
      <c r="C322" s="5"/>
      <c r="D322" s="5"/>
      <c r="F322" s="5"/>
      <c r="K322" s="5"/>
      <c r="L322" s="5"/>
      <c r="M322" s="5"/>
      <c r="N322" s="5"/>
      <c r="O322" s="5"/>
    </row>
    <row r="325" spans="3:15" x14ac:dyDescent="0.2">
      <c r="C325" s="134"/>
      <c r="F325" s="5"/>
      <c r="K325" s="5"/>
      <c r="L325" s="5"/>
      <c r="M325" s="5"/>
      <c r="N325" s="5"/>
      <c r="O325" s="5"/>
    </row>
    <row r="326" spans="3:15" x14ac:dyDescent="0.2">
      <c r="E326" s="133"/>
      <c r="F326" s="5"/>
      <c r="K326" s="5"/>
      <c r="L326" s="5"/>
      <c r="M326" s="5"/>
      <c r="N326" s="5"/>
      <c r="O326" s="5"/>
    </row>
  </sheetData>
  <mergeCells count="3">
    <mergeCell ref="K5:L5"/>
    <mergeCell ref="E7:F7"/>
    <mergeCell ref="E5:F5"/>
  </mergeCells>
  <pageMargins left="0.70866141732283472" right="0.70866141732283472" top="0.74803149606299213" bottom="0.74803149606299213" header="0.31496062992125984" footer="0.31496062992125984"/>
  <pageSetup paperSize="9" scale="64" fitToHeight="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72"/>
  <sheetViews>
    <sheetView zoomScaleNormal="100" workbookViewId="0">
      <pane ySplit="8" topLeftCell="A43" activePane="bottomLeft" state="frozen"/>
      <selection pane="bottomLeft" activeCell="A3" sqref="A3"/>
    </sheetView>
  </sheetViews>
  <sheetFormatPr baseColWidth="10" defaultColWidth="11.7109375" defaultRowHeight="11.25" x14ac:dyDescent="0.2"/>
  <cols>
    <col min="1" max="1" width="21.42578125" style="115" customWidth="1"/>
    <col min="2" max="2" width="12.28515625" style="84" customWidth="1"/>
    <col min="3" max="3" width="15.85546875" style="115" customWidth="1"/>
    <col min="4" max="4" width="19.85546875" style="44" customWidth="1"/>
    <col min="5" max="5" width="14.7109375" style="44" customWidth="1"/>
    <col min="6" max="6" width="17.7109375" style="115" customWidth="1"/>
    <col min="7" max="16384" width="11.7109375" style="115"/>
  </cols>
  <sheetData>
    <row r="1" spans="1:6" x14ac:dyDescent="0.2">
      <c r="A1" s="165" t="s">
        <v>4</v>
      </c>
    </row>
    <row r="2" spans="1:6" x14ac:dyDescent="0.2">
      <c r="A2" s="139" t="s">
        <v>173</v>
      </c>
    </row>
    <row r="3" spans="1:6" x14ac:dyDescent="0.2">
      <c r="A3" s="130" t="s">
        <v>720</v>
      </c>
    </row>
    <row r="4" spans="1:6" x14ac:dyDescent="0.2">
      <c r="A4" s="153"/>
      <c r="B4" s="113"/>
      <c r="C4" s="153"/>
      <c r="D4" s="135"/>
      <c r="E4" s="135"/>
      <c r="F4" s="153"/>
    </row>
    <row r="5" spans="1:6" ht="12.75" customHeight="1" x14ac:dyDescent="0.2">
      <c r="A5" s="144"/>
      <c r="B5" s="145"/>
      <c r="C5" s="166"/>
      <c r="D5" s="167" t="s">
        <v>15</v>
      </c>
      <c r="E5" s="168"/>
      <c r="F5" s="169" t="s">
        <v>16</v>
      </c>
    </row>
    <row r="6" spans="1:6" ht="12.75" customHeight="1" x14ac:dyDescent="0.2">
      <c r="A6" s="146" t="s">
        <v>6</v>
      </c>
      <c r="B6" s="147" t="s">
        <v>7</v>
      </c>
      <c r="C6" s="140"/>
      <c r="D6" s="170" t="s">
        <v>29</v>
      </c>
      <c r="E6" s="170" t="s">
        <v>30</v>
      </c>
      <c r="F6" s="171" t="s">
        <v>31</v>
      </c>
    </row>
    <row r="7" spans="1:6" ht="12.75" customHeight="1" x14ac:dyDescent="0.2">
      <c r="A7" s="146" t="s">
        <v>22</v>
      </c>
      <c r="B7" s="147" t="s">
        <v>45</v>
      </c>
      <c r="C7" s="147" t="s">
        <v>9</v>
      </c>
      <c r="D7" s="170" t="s">
        <v>46</v>
      </c>
      <c r="E7" s="170" t="s">
        <v>47</v>
      </c>
      <c r="F7" s="171" t="s">
        <v>48</v>
      </c>
    </row>
    <row r="8" spans="1:6" x14ac:dyDescent="0.2">
      <c r="A8" s="148"/>
      <c r="B8" s="142"/>
      <c r="C8" s="141"/>
      <c r="D8" s="164" t="s">
        <v>55</v>
      </c>
      <c r="E8" s="164" t="s">
        <v>55</v>
      </c>
      <c r="F8" s="172" t="s">
        <v>55</v>
      </c>
    </row>
    <row r="9" spans="1:6" x14ac:dyDescent="0.2">
      <c r="A9" s="153"/>
      <c r="B9" s="113"/>
      <c r="C9" s="153"/>
      <c r="D9" s="136"/>
      <c r="E9" s="136"/>
      <c r="F9" s="143"/>
    </row>
    <row r="10" spans="1:6" x14ac:dyDescent="0.2">
      <c r="A10" s="16" t="s">
        <v>228</v>
      </c>
      <c r="B10" s="15">
        <v>199</v>
      </c>
      <c r="C10" s="15" t="s">
        <v>77</v>
      </c>
      <c r="D10" s="114">
        <v>42802</v>
      </c>
      <c r="E10" s="114">
        <v>10205</v>
      </c>
      <c r="F10" s="143"/>
    </row>
    <row r="11" spans="1:6" x14ac:dyDescent="0.2">
      <c r="A11" s="16" t="s">
        <v>81</v>
      </c>
      <c r="B11" s="15">
        <v>211</v>
      </c>
      <c r="C11" s="15" t="s">
        <v>61</v>
      </c>
      <c r="D11" s="149">
        <v>93770</v>
      </c>
      <c r="E11" s="149">
        <v>5030</v>
      </c>
      <c r="F11" s="143"/>
    </row>
    <row r="12" spans="1:6" x14ac:dyDescent="0.2">
      <c r="A12" s="16" t="s">
        <v>81</v>
      </c>
      <c r="B12" s="15">
        <v>211</v>
      </c>
      <c r="C12" s="15" t="s">
        <v>62</v>
      </c>
      <c r="D12" s="149">
        <v>41739</v>
      </c>
      <c r="E12" s="149">
        <v>2243</v>
      </c>
      <c r="F12" s="143"/>
    </row>
    <row r="13" spans="1:6" x14ac:dyDescent="0.2">
      <c r="A13" s="16" t="s">
        <v>81</v>
      </c>
      <c r="B13" s="15">
        <v>221</v>
      </c>
      <c r="C13" s="15" t="s">
        <v>84</v>
      </c>
      <c r="D13" s="149">
        <v>77543</v>
      </c>
      <c r="E13" s="149">
        <v>2855</v>
      </c>
      <c r="F13" s="143"/>
    </row>
    <row r="14" spans="1:6" x14ac:dyDescent="0.2">
      <c r="A14" s="16" t="s">
        <v>81</v>
      </c>
      <c r="B14" s="15">
        <v>221</v>
      </c>
      <c r="C14" s="15" t="s">
        <v>70</v>
      </c>
      <c r="D14" s="149">
        <v>12924</v>
      </c>
      <c r="E14" s="149">
        <v>381</v>
      </c>
      <c r="F14" s="143"/>
    </row>
    <row r="15" spans="1:6" x14ac:dyDescent="0.2">
      <c r="A15" s="16" t="s">
        <v>537</v>
      </c>
      <c r="B15" s="15">
        <v>228</v>
      </c>
      <c r="C15" s="15" t="s">
        <v>76</v>
      </c>
      <c r="D15" s="114">
        <v>831524</v>
      </c>
      <c r="E15" s="114">
        <v>80985</v>
      </c>
      <c r="F15" s="143"/>
    </row>
    <row r="16" spans="1:6" x14ac:dyDescent="0.2">
      <c r="A16" s="16" t="s">
        <v>86</v>
      </c>
      <c r="B16" s="15">
        <v>245</v>
      </c>
      <c r="C16" s="15" t="s">
        <v>106</v>
      </c>
      <c r="D16" s="149">
        <v>152962</v>
      </c>
      <c r="E16" s="149">
        <v>22511</v>
      </c>
      <c r="F16" s="143"/>
    </row>
    <row r="17" spans="1:6" x14ac:dyDescent="0.2">
      <c r="A17" s="16" t="s">
        <v>86</v>
      </c>
      <c r="B17" s="15">
        <v>245</v>
      </c>
      <c r="C17" s="15" t="s">
        <v>107</v>
      </c>
      <c r="D17" s="149">
        <v>19399</v>
      </c>
      <c r="E17" s="149">
        <v>2851</v>
      </c>
      <c r="F17" s="143"/>
    </row>
    <row r="18" spans="1:6" x14ac:dyDescent="0.2">
      <c r="A18" s="16" t="s">
        <v>537</v>
      </c>
      <c r="B18" s="15">
        <v>270</v>
      </c>
      <c r="C18" s="15" t="s">
        <v>79</v>
      </c>
      <c r="D18" s="114">
        <v>185189</v>
      </c>
      <c r="E18" s="114">
        <v>89691</v>
      </c>
      <c r="F18" s="143"/>
    </row>
    <row r="19" spans="1:6" x14ac:dyDescent="0.2">
      <c r="A19" s="16" t="s">
        <v>537</v>
      </c>
      <c r="B19" s="35">
        <v>319</v>
      </c>
      <c r="C19" s="15" t="s">
        <v>97</v>
      </c>
      <c r="D19" s="114">
        <v>270345</v>
      </c>
      <c r="E19" s="114">
        <v>106301</v>
      </c>
      <c r="F19" s="143"/>
    </row>
    <row r="20" spans="1:6" x14ac:dyDescent="0.2">
      <c r="A20" s="16" t="s">
        <v>119</v>
      </c>
      <c r="B20" s="35">
        <v>322</v>
      </c>
      <c r="C20" s="15" t="s">
        <v>145</v>
      </c>
      <c r="D20" s="114">
        <v>471224</v>
      </c>
      <c r="E20" s="114">
        <v>52849</v>
      </c>
      <c r="F20" s="143"/>
    </row>
    <row r="21" spans="1:6" x14ac:dyDescent="0.2">
      <c r="A21" s="16" t="s">
        <v>119</v>
      </c>
      <c r="B21" s="35">
        <v>322</v>
      </c>
      <c r="C21" s="15" t="s">
        <v>146</v>
      </c>
      <c r="D21" s="114">
        <v>120916</v>
      </c>
      <c r="E21" s="114">
        <v>13235</v>
      </c>
      <c r="F21" s="143"/>
    </row>
    <row r="22" spans="1:6" x14ac:dyDescent="0.2">
      <c r="A22" s="16" t="s">
        <v>119</v>
      </c>
      <c r="B22" s="35">
        <v>322</v>
      </c>
      <c r="C22" s="15" t="s">
        <v>147</v>
      </c>
      <c r="D22" s="114">
        <v>0</v>
      </c>
      <c r="E22" s="114">
        <v>109631</v>
      </c>
      <c r="F22" s="143"/>
    </row>
    <row r="23" spans="1:6" x14ac:dyDescent="0.2">
      <c r="A23" s="16" t="s">
        <v>673</v>
      </c>
      <c r="B23" s="35">
        <v>337</v>
      </c>
      <c r="C23" s="15" t="s">
        <v>217</v>
      </c>
      <c r="D23" s="114">
        <v>109317</v>
      </c>
      <c r="E23" s="114">
        <v>28332</v>
      </c>
      <c r="F23" s="90"/>
    </row>
    <row r="24" spans="1:6" x14ac:dyDescent="0.2">
      <c r="A24" s="16" t="s">
        <v>537</v>
      </c>
      <c r="B24" s="35">
        <v>341</v>
      </c>
      <c r="C24" s="15" t="s">
        <v>141</v>
      </c>
      <c r="D24" s="114">
        <v>91056</v>
      </c>
      <c r="E24" s="114">
        <v>4953</v>
      </c>
      <c r="F24" s="90"/>
    </row>
    <row r="25" spans="1:6" x14ac:dyDescent="0.2">
      <c r="A25" s="16" t="s">
        <v>165</v>
      </c>
      <c r="B25" s="35">
        <v>351</v>
      </c>
      <c r="C25" s="15" t="s">
        <v>175</v>
      </c>
      <c r="D25" s="114">
        <v>149380</v>
      </c>
      <c r="E25" s="114">
        <v>32465</v>
      </c>
      <c r="F25" s="90"/>
    </row>
    <row r="26" spans="1:6" x14ac:dyDescent="0.2">
      <c r="A26" s="16" t="s">
        <v>165</v>
      </c>
      <c r="B26" s="35">
        <v>351</v>
      </c>
      <c r="C26" s="15" t="s">
        <v>176</v>
      </c>
      <c r="D26" s="114">
        <v>57885</v>
      </c>
      <c r="E26" s="114">
        <v>12581</v>
      </c>
      <c r="F26" s="90"/>
    </row>
    <row r="27" spans="1:6" x14ac:dyDescent="0.2">
      <c r="A27" s="16" t="s">
        <v>165</v>
      </c>
      <c r="B27" s="35">
        <v>351</v>
      </c>
      <c r="C27" s="15" t="s">
        <v>178</v>
      </c>
      <c r="D27" s="114">
        <v>0</v>
      </c>
      <c r="E27" s="114">
        <v>21475</v>
      </c>
      <c r="F27" s="90"/>
    </row>
    <row r="28" spans="1:6" x14ac:dyDescent="0.2">
      <c r="A28" s="16" t="s">
        <v>165</v>
      </c>
      <c r="B28" s="35">
        <v>351</v>
      </c>
      <c r="C28" s="15" t="s">
        <v>189</v>
      </c>
      <c r="D28" s="114">
        <v>210078</v>
      </c>
      <c r="E28" s="114">
        <v>54898</v>
      </c>
      <c r="F28" s="90"/>
    </row>
    <row r="29" spans="1:6" x14ac:dyDescent="0.2">
      <c r="A29" s="16" t="s">
        <v>165</v>
      </c>
      <c r="B29" s="35">
        <v>351</v>
      </c>
      <c r="C29" s="15" t="s">
        <v>190</v>
      </c>
      <c r="D29" s="114">
        <v>45167</v>
      </c>
      <c r="E29" s="114">
        <v>11803</v>
      </c>
      <c r="F29" s="90"/>
    </row>
    <row r="30" spans="1:6" x14ac:dyDescent="0.2">
      <c r="A30" s="16" t="s">
        <v>165</v>
      </c>
      <c r="B30" s="35">
        <v>351</v>
      </c>
      <c r="C30" s="15" t="s">
        <v>191</v>
      </c>
      <c r="D30" s="114">
        <v>0</v>
      </c>
      <c r="E30" s="114">
        <v>28828</v>
      </c>
      <c r="F30" s="90"/>
    </row>
    <row r="31" spans="1:6" x14ac:dyDescent="0.2">
      <c r="A31" s="16" t="s">
        <v>165</v>
      </c>
      <c r="B31" s="35">
        <v>351</v>
      </c>
      <c r="C31" s="15" t="s">
        <v>221</v>
      </c>
      <c r="D31" s="114">
        <v>140392</v>
      </c>
      <c r="E31" s="114">
        <v>39643</v>
      </c>
    </row>
    <row r="32" spans="1:6" ht="10.5" customHeight="1" x14ac:dyDescent="0.2">
      <c r="A32" s="16" t="s">
        <v>165</v>
      </c>
      <c r="B32" s="35">
        <v>351</v>
      </c>
      <c r="C32" s="15" t="s">
        <v>222</v>
      </c>
      <c r="D32" s="114">
        <v>35444</v>
      </c>
      <c r="E32" s="114">
        <v>10008</v>
      </c>
      <c r="F32" s="34"/>
    </row>
    <row r="33" spans="1:5" x14ac:dyDescent="0.2">
      <c r="A33" s="16" t="s">
        <v>165</v>
      </c>
      <c r="B33" s="35">
        <v>351</v>
      </c>
      <c r="C33" s="15" t="s">
        <v>223</v>
      </c>
      <c r="D33" s="114">
        <v>0</v>
      </c>
      <c r="E33" s="114">
        <v>9220</v>
      </c>
    </row>
    <row r="34" spans="1:5" x14ac:dyDescent="0.2">
      <c r="A34" s="16" t="s">
        <v>119</v>
      </c>
      <c r="B34" s="35">
        <v>351</v>
      </c>
      <c r="C34" s="15" t="s">
        <v>238</v>
      </c>
      <c r="D34" s="114">
        <v>149771</v>
      </c>
      <c r="E34" s="114">
        <v>33358</v>
      </c>
    </row>
    <row r="35" spans="1:5" x14ac:dyDescent="0.2">
      <c r="A35" s="16" t="s">
        <v>119</v>
      </c>
      <c r="B35" s="35">
        <v>351</v>
      </c>
      <c r="C35" s="15" t="s">
        <v>239</v>
      </c>
      <c r="D35" s="114">
        <v>38274</v>
      </c>
      <c r="E35" s="114">
        <v>8525</v>
      </c>
    </row>
    <row r="36" spans="1:5" x14ac:dyDescent="0.2">
      <c r="A36" s="16" t="s">
        <v>119</v>
      </c>
      <c r="B36" s="35">
        <v>351</v>
      </c>
      <c r="C36" s="15" t="s">
        <v>240</v>
      </c>
      <c r="D36" s="114">
        <v>0</v>
      </c>
      <c r="E36" s="114">
        <v>6201</v>
      </c>
    </row>
    <row r="37" spans="1:5" x14ac:dyDescent="0.2">
      <c r="A37" s="16" t="s">
        <v>165</v>
      </c>
      <c r="B37" s="35">
        <v>363</v>
      </c>
      <c r="C37" s="15" t="s">
        <v>184</v>
      </c>
      <c r="D37" s="114">
        <v>70589</v>
      </c>
      <c r="E37" s="114">
        <v>8511</v>
      </c>
    </row>
    <row r="38" spans="1:5" x14ac:dyDescent="0.2">
      <c r="A38" s="16" t="s">
        <v>165</v>
      </c>
      <c r="B38" s="35">
        <v>363</v>
      </c>
      <c r="C38" s="15" t="s">
        <v>185</v>
      </c>
      <c r="D38" s="114">
        <v>16941</v>
      </c>
      <c r="E38" s="114">
        <v>2043</v>
      </c>
    </row>
    <row r="39" spans="1:5" x14ac:dyDescent="0.2">
      <c r="A39" s="16" t="s">
        <v>537</v>
      </c>
      <c r="B39" s="35">
        <v>367</v>
      </c>
      <c r="C39" s="15" t="s">
        <v>61</v>
      </c>
      <c r="D39" s="114">
        <v>95740</v>
      </c>
      <c r="E39" s="114">
        <v>20074</v>
      </c>
    </row>
    <row r="40" spans="1:5" x14ac:dyDescent="0.2">
      <c r="A40" s="16" t="s">
        <v>537</v>
      </c>
      <c r="B40" s="35">
        <v>367</v>
      </c>
      <c r="C40" s="15" t="s">
        <v>197</v>
      </c>
      <c r="D40" s="114">
        <v>111315</v>
      </c>
      <c r="E40" s="114">
        <v>85581</v>
      </c>
    </row>
    <row r="41" spans="1:5" x14ac:dyDescent="0.2">
      <c r="A41" s="16" t="s">
        <v>606</v>
      </c>
      <c r="B41" s="35">
        <v>383</v>
      </c>
      <c r="C41" s="15" t="s">
        <v>60</v>
      </c>
      <c r="D41" s="114">
        <v>59300</v>
      </c>
      <c r="E41" s="114">
        <v>18610</v>
      </c>
    </row>
    <row r="42" spans="1:5" x14ac:dyDescent="0.2">
      <c r="A42" s="16" t="s">
        <v>537</v>
      </c>
      <c r="B42" s="35">
        <v>420</v>
      </c>
      <c r="C42" s="15" t="s">
        <v>234</v>
      </c>
      <c r="D42" s="114">
        <v>282552</v>
      </c>
      <c r="E42" s="114">
        <v>0</v>
      </c>
    </row>
    <row r="43" spans="1:5" x14ac:dyDescent="0.2">
      <c r="A43" s="16" t="s">
        <v>228</v>
      </c>
      <c r="B43" s="35">
        <v>449</v>
      </c>
      <c r="C43" s="15" t="s">
        <v>233</v>
      </c>
      <c r="D43" s="114">
        <v>66114</v>
      </c>
      <c r="E43" s="114">
        <v>6717</v>
      </c>
    </row>
    <row r="44" spans="1:5" x14ac:dyDescent="0.2">
      <c r="A44" s="16" t="s">
        <v>673</v>
      </c>
      <c r="B44" s="35">
        <v>486</v>
      </c>
      <c r="C44" s="15" t="s">
        <v>141</v>
      </c>
      <c r="D44" s="114">
        <v>336230</v>
      </c>
      <c r="E44" s="114">
        <v>17955</v>
      </c>
    </row>
    <row r="45" spans="1:5" x14ac:dyDescent="0.2">
      <c r="A45" s="16" t="s">
        <v>673</v>
      </c>
      <c r="B45" s="35">
        <v>486</v>
      </c>
      <c r="C45" s="15" t="s">
        <v>270</v>
      </c>
      <c r="D45" s="114">
        <v>251935</v>
      </c>
      <c r="E45" s="114">
        <v>37846</v>
      </c>
    </row>
    <row r="46" spans="1:5" x14ac:dyDescent="0.2">
      <c r="A46" s="16" t="s">
        <v>537</v>
      </c>
      <c r="B46" s="35">
        <v>495</v>
      </c>
      <c r="C46" s="15" t="s">
        <v>462</v>
      </c>
      <c r="D46" s="114">
        <v>257914</v>
      </c>
      <c r="E46" s="114">
        <v>29700</v>
      </c>
    </row>
    <row r="47" spans="1:5" x14ac:dyDescent="0.2">
      <c r="A47" s="16" t="s">
        <v>537</v>
      </c>
      <c r="B47" s="35">
        <v>495</v>
      </c>
      <c r="C47" s="15" t="s">
        <v>463</v>
      </c>
      <c r="D47" s="114">
        <v>0</v>
      </c>
      <c r="E47" s="114">
        <v>18082</v>
      </c>
    </row>
    <row r="48" spans="1:5" x14ac:dyDescent="0.2">
      <c r="A48" s="16" t="s">
        <v>537</v>
      </c>
      <c r="B48" s="35">
        <v>495</v>
      </c>
      <c r="C48" s="15" t="s">
        <v>464</v>
      </c>
      <c r="D48" s="114">
        <v>0</v>
      </c>
      <c r="E48" s="114">
        <v>11626</v>
      </c>
    </row>
    <row r="49" spans="1:5" x14ac:dyDescent="0.2">
      <c r="A49" s="16" t="s">
        <v>537</v>
      </c>
      <c r="B49" s="35">
        <v>495</v>
      </c>
      <c r="C49" s="15" t="s">
        <v>465</v>
      </c>
      <c r="D49" s="114">
        <v>0</v>
      </c>
      <c r="E49" s="114">
        <v>10409</v>
      </c>
    </row>
    <row r="50" spans="1:5" x14ac:dyDescent="0.2">
      <c r="A50" s="16" t="s">
        <v>537</v>
      </c>
      <c r="B50" s="35">
        <v>495</v>
      </c>
      <c r="C50" s="185" t="s">
        <v>467</v>
      </c>
      <c r="D50" s="114">
        <v>0</v>
      </c>
      <c r="E50" s="114">
        <v>13550</v>
      </c>
    </row>
    <row r="51" spans="1:5" x14ac:dyDescent="0.2">
      <c r="A51" s="16" t="s">
        <v>537</v>
      </c>
      <c r="B51" s="35">
        <v>495</v>
      </c>
      <c r="C51" s="15" t="s">
        <v>62</v>
      </c>
      <c r="D51" s="114">
        <v>231694</v>
      </c>
      <c r="E51" s="114">
        <v>27278</v>
      </c>
    </row>
    <row r="52" spans="1:5" x14ac:dyDescent="0.2">
      <c r="A52" s="16" t="s">
        <v>537</v>
      </c>
      <c r="B52" s="35">
        <v>495</v>
      </c>
      <c r="C52" s="15" t="s">
        <v>562</v>
      </c>
      <c r="D52" s="114">
        <v>0</v>
      </c>
      <c r="E52" s="114">
        <v>19052</v>
      </c>
    </row>
    <row r="53" spans="1:5" x14ac:dyDescent="0.2">
      <c r="A53" s="16" t="s">
        <v>537</v>
      </c>
      <c r="B53" s="35">
        <v>495</v>
      </c>
      <c r="C53" s="15" t="s">
        <v>563</v>
      </c>
      <c r="D53" s="114">
        <v>0</v>
      </c>
      <c r="E53" s="114">
        <v>7240</v>
      </c>
    </row>
    <row r="54" spans="1:5" x14ac:dyDescent="0.2">
      <c r="A54" s="16" t="s">
        <v>537</v>
      </c>
      <c r="B54" s="35">
        <v>495</v>
      </c>
      <c r="C54" s="15" t="s">
        <v>564</v>
      </c>
      <c r="D54" s="114">
        <v>0</v>
      </c>
      <c r="E54" s="114">
        <v>3851</v>
      </c>
    </row>
    <row r="55" spans="1:5" x14ac:dyDescent="0.2">
      <c r="A55" s="16" t="s">
        <v>537</v>
      </c>
      <c r="B55" s="35">
        <v>495</v>
      </c>
      <c r="C55" s="15" t="s">
        <v>565</v>
      </c>
      <c r="D55" s="114">
        <v>0</v>
      </c>
      <c r="E55" s="114">
        <v>8634</v>
      </c>
    </row>
    <row r="56" spans="1:5" x14ac:dyDescent="0.2">
      <c r="A56" s="16" t="s">
        <v>540</v>
      </c>
      <c r="B56" s="35">
        <v>495</v>
      </c>
      <c r="C56" s="15" t="s">
        <v>550</v>
      </c>
      <c r="D56" s="114">
        <v>224993</v>
      </c>
      <c r="E56" s="114">
        <v>31780</v>
      </c>
    </row>
    <row r="57" spans="1:5" x14ac:dyDescent="0.2">
      <c r="A57" s="16" t="s">
        <v>540</v>
      </c>
      <c r="B57" s="35">
        <v>495</v>
      </c>
      <c r="C57" s="15" t="s">
        <v>551</v>
      </c>
      <c r="D57" s="114">
        <v>0</v>
      </c>
      <c r="E57" s="114">
        <v>13590</v>
      </c>
    </row>
    <row r="58" spans="1:5" x14ac:dyDescent="0.2">
      <c r="A58" s="16" t="s">
        <v>540</v>
      </c>
      <c r="B58" s="35">
        <v>495</v>
      </c>
      <c r="C58" s="15" t="s">
        <v>552</v>
      </c>
      <c r="D58" s="114">
        <v>0</v>
      </c>
      <c r="E58" s="114">
        <v>4379</v>
      </c>
    </row>
    <row r="59" spans="1:5" x14ac:dyDescent="0.2">
      <c r="A59" s="16" t="s">
        <v>540</v>
      </c>
      <c r="B59" s="35">
        <v>495</v>
      </c>
      <c r="C59" s="15" t="s">
        <v>553</v>
      </c>
      <c r="D59" s="114">
        <v>0</v>
      </c>
      <c r="E59" s="114">
        <v>2303</v>
      </c>
    </row>
    <row r="60" spans="1:5" x14ac:dyDescent="0.2">
      <c r="A60" s="16" t="s">
        <v>540</v>
      </c>
      <c r="B60" s="35">
        <v>495</v>
      </c>
      <c r="C60" s="15" t="s">
        <v>554</v>
      </c>
      <c r="D60" s="114">
        <v>0</v>
      </c>
      <c r="E60" s="114">
        <v>3455</v>
      </c>
    </row>
    <row r="61" spans="1:5" x14ac:dyDescent="0.2">
      <c r="A61" s="16" t="s">
        <v>540</v>
      </c>
      <c r="B61" s="35">
        <v>510</v>
      </c>
      <c r="C61" s="15" t="s">
        <v>260</v>
      </c>
      <c r="D61" s="114">
        <v>477321</v>
      </c>
      <c r="E61" s="114">
        <v>36315</v>
      </c>
    </row>
    <row r="62" spans="1:5" x14ac:dyDescent="0.2">
      <c r="A62" s="16" t="s">
        <v>540</v>
      </c>
      <c r="B62" s="35">
        <v>510</v>
      </c>
      <c r="C62" s="15" t="s">
        <v>261</v>
      </c>
      <c r="D62" s="114">
        <v>78910</v>
      </c>
      <c r="E62" s="114">
        <v>6042</v>
      </c>
    </row>
    <row r="63" spans="1:5" x14ac:dyDescent="0.2">
      <c r="A63" s="16" t="s">
        <v>540</v>
      </c>
      <c r="B63" s="35">
        <v>582</v>
      </c>
      <c r="C63" s="15" t="s">
        <v>515</v>
      </c>
      <c r="D63" s="114">
        <v>439898</v>
      </c>
      <c r="E63" s="114">
        <v>73276</v>
      </c>
    </row>
    <row r="64" spans="1:5" x14ac:dyDescent="0.2">
      <c r="A64" s="16" t="s">
        <v>540</v>
      </c>
      <c r="B64" s="35">
        <v>582</v>
      </c>
      <c r="C64" s="15" t="s">
        <v>516</v>
      </c>
      <c r="D64" s="114">
        <v>26748</v>
      </c>
      <c r="E64" s="114">
        <v>4461</v>
      </c>
    </row>
    <row r="65" spans="1:6" x14ac:dyDescent="0.2">
      <c r="A65" s="16" t="s">
        <v>112</v>
      </c>
      <c r="B65" s="35">
        <v>779</v>
      </c>
      <c r="C65" s="15" t="s">
        <v>682</v>
      </c>
      <c r="D65" s="114">
        <v>0</v>
      </c>
      <c r="E65" s="114">
        <v>476863</v>
      </c>
    </row>
    <row r="66" spans="1:6" x14ac:dyDescent="0.2">
      <c r="A66" s="16" t="s">
        <v>540</v>
      </c>
      <c r="B66" s="35">
        <v>866</v>
      </c>
      <c r="C66" s="15" t="s">
        <v>61</v>
      </c>
      <c r="D66" s="114">
        <v>217470</v>
      </c>
      <c r="E66" s="114">
        <v>153079</v>
      </c>
    </row>
    <row r="67" spans="1:6" x14ac:dyDescent="0.2">
      <c r="A67" s="16" t="s">
        <v>540</v>
      </c>
      <c r="B67" s="35">
        <v>866</v>
      </c>
      <c r="C67" s="15" t="s">
        <v>63</v>
      </c>
      <c r="D67" s="114">
        <v>0</v>
      </c>
      <c r="E67" s="114">
        <v>21454</v>
      </c>
    </row>
    <row r="68" spans="1:6" x14ac:dyDescent="0.2">
      <c r="A68" s="16" t="s">
        <v>540</v>
      </c>
      <c r="B68" s="35">
        <v>866</v>
      </c>
      <c r="C68" s="15" t="s">
        <v>67</v>
      </c>
      <c r="D68" s="114">
        <v>0</v>
      </c>
      <c r="E68" s="114">
        <v>3388</v>
      </c>
    </row>
    <row r="69" spans="1:6" x14ac:dyDescent="0.2">
      <c r="A69" s="16" t="s">
        <v>540</v>
      </c>
      <c r="B69" s="35">
        <v>866</v>
      </c>
      <c r="C69" s="15" t="s">
        <v>616</v>
      </c>
      <c r="D69" s="114">
        <v>0</v>
      </c>
      <c r="E69" s="114">
        <v>2541</v>
      </c>
    </row>
    <row r="70" spans="1:6" x14ac:dyDescent="0.2">
      <c r="A70" s="16" t="s">
        <v>540</v>
      </c>
      <c r="B70" s="35">
        <v>866</v>
      </c>
      <c r="C70" s="15" t="s">
        <v>618</v>
      </c>
      <c r="D70" s="114">
        <v>0</v>
      </c>
      <c r="E70" s="114">
        <v>1694</v>
      </c>
    </row>
    <row r="72" spans="1:6" x14ac:dyDescent="0.2">
      <c r="A72" s="31" t="s">
        <v>100</v>
      </c>
      <c r="B72" s="27"/>
      <c r="C72" s="28"/>
      <c r="D72" s="62">
        <v>6592765</v>
      </c>
      <c r="E72" s="62">
        <v>1982437</v>
      </c>
      <c r="F72" s="62">
        <v>0</v>
      </c>
    </row>
  </sheetData>
  <pageMargins left="0.70866141732283472" right="0.70866141732283472" top="0.74803149606299213" bottom="0.74803149606299213" header="0.31496062992125984" footer="0.31496062992125984"/>
  <pageSetup paperSize="9" scale="8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8"/>
  <sheetViews>
    <sheetView workbookViewId="0">
      <selection activeCell="A3" sqref="A3"/>
    </sheetView>
  </sheetViews>
  <sheetFormatPr baseColWidth="10" defaultColWidth="11.7109375" defaultRowHeight="11.25" x14ac:dyDescent="0.2"/>
  <cols>
    <col min="1" max="1" width="28.7109375" style="7" customWidth="1"/>
    <col min="2" max="2" width="32.5703125" style="7" bestFit="1" customWidth="1"/>
    <col min="3" max="3" width="17.42578125" style="7" customWidth="1"/>
    <col min="4" max="4" width="12.42578125" style="7" customWidth="1"/>
    <col min="5" max="5" width="11.28515625" style="7" customWidth="1"/>
    <col min="6" max="6" width="11.7109375" style="8"/>
    <col min="7" max="7" width="12.85546875" style="8" bestFit="1" customWidth="1"/>
    <col min="8" max="8" width="12.7109375" style="7" customWidth="1"/>
    <col min="9" max="9" width="15.140625" style="7" customWidth="1"/>
    <col min="10" max="10" width="14.7109375" style="7" customWidth="1"/>
    <col min="11" max="11" width="14.85546875" style="7" customWidth="1"/>
    <col min="12" max="12" width="14.5703125" style="9" customWidth="1"/>
    <col min="13" max="16384" width="11.7109375" style="5"/>
  </cols>
  <sheetData>
    <row r="1" spans="1:12" x14ac:dyDescent="0.2">
      <c r="A1" s="129" t="s">
        <v>174</v>
      </c>
      <c r="B1" s="6"/>
      <c r="C1" s="6"/>
    </row>
    <row r="2" spans="1:12" x14ac:dyDescent="0.2">
      <c r="A2" s="128" t="s">
        <v>173</v>
      </c>
      <c r="B2" s="6"/>
      <c r="C2" s="6"/>
    </row>
    <row r="3" spans="1:12" x14ac:dyDescent="0.2">
      <c r="A3" s="130" t="s">
        <v>720</v>
      </c>
    </row>
    <row r="4" spans="1:12" x14ac:dyDescent="0.2">
      <c r="A4" s="13"/>
      <c r="B4" s="13"/>
      <c r="C4" s="13"/>
      <c r="D4" s="13"/>
      <c r="E4" s="13"/>
      <c r="F4" s="14"/>
      <c r="G4" s="14"/>
      <c r="H4" s="13"/>
      <c r="I4" s="13"/>
      <c r="J4" s="13"/>
      <c r="K4" s="13"/>
    </row>
    <row r="5" spans="1:12" ht="12.75" customHeight="1" x14ac:dyDescent="0.2">
      <c r="A5" s="173"/>
      <c r="B5" s="174" t="s">
        <v>17</v>
      </c>
      <c r="C5" s="174"/>
      <c r="D5" s="174"/>
      <c r="E5" s="175"/>
      <c r="F5" s="174" t="s">
        <v>18</v>
      </c>
      <c r="G5" s="174" t="s">
        <v>136</v>
      </c>
      <c r="H5" s="174" t="s">
        <v>19</v>
      </c>
      <c r="I5" s="174" t="s">
        <v>14</v>
      </c>
      <c r="J5" s="174" t="s">
        <v>19</v>
      </c>
      <c r="K5" s="174" t="s">
        <v>20</v>
      </c>
      <c r="L5" s="174" t="s">
        <v>21</v>
      </c>
    </row>
    <row r="6" spans="1:12" ht="12.75" customHeight="1" x14ac:dyDescent="0.2">
      <c r="A6" s="176" t="s">
        <v>32</v>
      </c>
      <c r="B6" s="177" t="s">
        <v>33</v>
      </c>
      <c r="C6" s="177" t="s">
        <v>126</v>
      </c>
      <c r="D6" s="177" t="s">
        <v>7</v>
      </c>
      <c r="E6" s="177" t="s">
        <v>9</v>
      </c>
      <c r="F6" s="177" t="s">
        <v>23</v>
      </c>
      <c r="G6" s="177" t="s">
        <v>138</v>
      </c>
      <c r="H6" s="177" t="s">
        <v>34</v>
      </c>
      <c r="I6" s="177" t="s">
        <v>35</v>
      </c>
      <c r="J6" s="177" t="s">
        <v>36</v>
      </c>
      <c r="K6" s="177" t="s">
        <v>37</v>
      </c>
      <c r="L6" s="177" t="s">
        <v>38</v>
      </c>
    </row>
    <row r="7" spans="1:12" ht="12.75" customHeight="1" x14ac:dyDescent="0.2">
      <c r="A7" s="176" t="s">
        <v>22</v>
      </c>
      <c r="B7" s="177" t="s">
        <v>49</v>
      </c>
      <c r="C7" s="177" t="s">
        <v>127</v>
      </c>
      <c r="D7" s="177" t="s">
        <v>50</v>
      </c>
      <c r="E7" s="178"/>
      <c r="F7" s="177" t="s">
        <v>51</v>
      </c>
      <c r="G7" s="177" t="s">
        <v>137</v>
      </c>
      <c r="H7" s="177" t="s">
        <v>52</v>
      </c>
      <c r="I7" s="177" t="s">
        <v>53</v>
      </c>
      <c r="J7" s="177" t="s">
        <v>28</v>
      </c>
      <c r="K7" s="179" t="s">
        <v>28</v>
      </c>
      <c r="L7" s="179" t="s">
        <v>54</v>
      </c>
    </row>
    <row r="8" spans="1:12" x14ac:dyDescent="0.2">
      <c r="A8" s="180"/>
      <c r="B8" s="181" t="s">
        <v>56</v>
      </c>
      <c r="C8" s="181"/>
      <c r="D8" s="181"/>
      <c r="E8" s="182"/>
      <c r="F8" s="183"/>
      <c r="G8" s="183"/>
      <c r="H8" s="181"/>
      <c r="I8" s="181" t="s">
        <v>55</v>
      </c>
      <c r="J8" s="181"/>
      <c r="K8" s="184"/>
      <c r="L8" s="184" t="s">
        <v>57</v>
      </c>
    </row>
    <row r="9" spans="1:12" x14ac:dyDescent="0.2">
      <c r="A9" s="143"/>
      <c r="B9" s="13"/>
      <c r="C9" s="13"/>
      <c r="D9" s="13"/>
      <c r="E9" s="13"/>
      <c r="F9" s="14"/>
      <c r="G9" s="14"/>
      <c r="H9" s="13"/>
      <c r="I9" s="13"/>
      <c r="J9" s="13"/>
      <c r="K9" s="13"/>
    </row>
    <row r="10" spans="1:12" s="115" customFormat="1" x14ac:dyDescent="0.2">
      <c r="A10" s="111" t="s">
        <v>568</v>
      </c>
      <c r="B10" s="112" t="s">
        <v>567</v>
      </c>
      <c r="C10" s="112" t="s">
        <v>559</v>
      </c>
      <c r="D10" s="84">
        <v>866</v>
      </c>
      <c r="E10" s="113" t="s">
        <v>563</v>
      </c>
      <c r="F10" s="22">
        <v>43466</v>
      </c>
      <c r="G10" s="113" t="s">
        <v>58</v>
      </c>
      <c r="H10" s="18">
        <v>5500</v>
      </c>
      <c r="I10" s="18">
        <v>151504</v>
      </c>
      <c r="J10" s="18">
        <v>120259</v>
      </c>
      <c r="K10" s="150" t="s">
        <v>725</v>
      </c>
      <c r="L10" s="19">
        <v>5.0099999999999999E-2</v>
      </c>
    </row>
    <row r="11" spans="1:12" s="115" customFormat="1" x14ac:dyDescent="0.2">
      <c r="A11" s="111" t="s">
        <v>568</v>
      </c>
      <c r="B11" s="112" t="s">
        <v>567</v>
      </c>
      <c r="C11" s="112" t="s">
        <v>559</v>
      </c>
      <c r="D11" s="84">
        <v>866</v>
      </c>
      <c r="E11" s="113" t="s">
        <v>564</v>
      </c>
      <c r="F11" s="22">
        <v>43466</v>
      </c>
      <c r="G11" s="113" t="s">
        <v>58</v>
      </c>
      <c r="H11" s="18">
        <v>3600</v>
      </c>
      <c r="I11" s="18">
        <v>99166</v>
      </c>
      <c r="J11" s="18">
        <v>62701</v>
      </c>
      <c r="K11" s="150" t="s">
        <v>725</v>
      </c>
      <c r="L11" s="19">
        <v>6.0100000000000001E-2</v>
      </c>
    </row>
    <row r="12" spans="1:12" s="115" customFormat="1" x14ac:dyDescent="0.2">
      <c r="A12" s="111" t="s">
        <v>568</v>
      </c>
      <c r="B12" s="112" t="s">
        <v>567</v>
      </c>
      <c r="C12" s="112" t="s">
        <v>559</v>
      </c>
      <c r="D12" s="84">
        <v>866</v>
      </c>
      <c r="E12" s="113" t="s">
        <v>565</v>
      </c>
      <c r="F12" s="22">
        <v>43466</v>
      </c>
      <c r="G12" s="113" t="s">
        <v>58</v>
      </c>
      <c r="H12" s="18">
        <v>6800</v>
      </c>
      <c r="I12" s="18">
        <v>187314</v>
      </c>
      <c r="J12" s="18">
        <v>90660</v>
      </c>
      <c r="K12" s="150" t="s">
        <v>725</v>
      </c>
      <c r="L12" s="19">
        <v>7.1900000000000006E-2</v>
      </c>
    </row>
    <row r="13" spans="1:12" s="115" customFormat="1" x14ac:dyDescent="0.2">
      <c r="A13" s="111"/>
      <c r="B13" s="112"/>
      <c r="C13" s="112"/>
      <c r="D13" s="84"/>
      <c r="E13" s="113"/>
      <c r="F13" s="22"/>
      <c r="G13" s="113"/>
      <c r="H13" s="18"/>
      <c r="I13" s="18"/>
      <c r="J13" s="18"/>
      <c r="K13" s="18"/>
      <c r="L13" s="19"/>
    </row>
    <row r="14" spans="1:12" ht="18.75" customHeight="1" x14ac:dyDescent="0.2">
      <c r="A14" s="32" t="s">
        <v>100</v>
      </c>
      <c r="B14" s="28"/>
      <c r="C14" s="28"/>
      <c r="D14" s="28"/>
      <c r="E14" s="28"/>
      <c r="F14" s="33"/>
      <c r="G14" s="33"/>
      <c r="H14" s="26"/>
      <c r="I14" s="30">
        <v>437984</v>
      </c>
      <c r="J14" s="30">
        <v>273620</v>
      </c>
      <c r="K14" s="30">
        <v>0</v>
      </c>
      <c r="L14" s="26"/>
    </row>
    <row r="15" spans="1:12" ht="10.5" customHeight="1" x14ac:dyDescent="0.2">
      <c r="A15" s="41"/>
      <c r="B15" s="112"/>
      <c r="C15" s="112"/>
      <c r="D15" s="112"/>
      <c r="E15" s="112"/>
      <c r="F15" s="17"/>
      <c r="G15" s="17"/>
      <c r="H15" s="34"/>
      <c r="I15" s="34"/>
      <c r="J15" s="34"/>
      <c r="K15" s="34"/>
    </row>
    <row r="16" spans="1:12" x14ac:dyDescent="0.2">
      <c r="A16" s="42" t="s">
        <v>151</v>
      </c>
      <c r="H16" s="43"/>
      <c r="I16" s="43"/>
      <c r="J16" s="43"/>
      <c r="K16" s="43"/>
    </row>
    <row r="17" spans="1:12" s="115" customFormat="1" x14ac:dyDescent="0.2">
      <c r="A17" s="45" t="s">
        <v>101</v>
      </c>
      <c r="B17" s="112"/>
      <c r="C17" s="112"/>
      <c r="D17" s="112"/>
      <c r="E17" s="46"/>
      <c r="F17" s="47"/>
      <c r="G17" s="48"/>
      <c r="H17" s="40"/>
      <c r="I17" s="40"/>
      <c r="J17" s="40"/>
      <c r="K17" s="40"/>
      <c r="L17" s="19"/>
    </row>
    <row r="18" spans="1:12" x14ac:dyDescent="0.2">
      <c r="A18" s="49" t="s">
        <v>102</v>
      </c>
    </row>
    <row r="19" spans="1:12" x14ac:dyDescent="0.2">
      <c r="A19" s="50"/>
      <c r="H19" s="43"/>
      <c r="I19" s="43"/>
      <c r="J19" s="43"/>
      <c r="K19" s="43"/>
    </row>
    <row r="20" spans="1:12" x14ac:dyDescent="0.2">
      <c r="A20" s="50"/>
      <c r="H20" s="43"/>
      <c r="I20" s="43"/>
      <c r="J20" s="43"/>
      <c r="K20" s="43"/>
    </row>
    <row r="21" spans="1:12" x14ac:dyDescent="0.2">
      <c r="A21" s="50"/>
      <c r="H21" s="43"/>
      <c r="I21" s="43"/>
      <c r="J21" s="43"/>
      <c r="K21" s="43"/>
    </row>
    <row r="22" spans="1:12" x14ac:dyDescent="0.2">
      <c r="A22" s="50"/>
      <c r="H22" s="43"/>
      <c r="I22" s="43"/>
      <c r="J22" s="43"/>
      <c r="K22" s="43"/>
    </row>
    <row r="23" spans="1:12" x14ac:dyDescent="0.2">
      <c r="A23" s="50"/>
      <c r="H23" s="43"/>
      <c r="I23" s="43"/>
      <c r="J23" s="43"/>
      <c r="K23" s="43"/>
    </row>
    <row r="24" spans="1:12" x14ac:dyDescent="0.2">
      <c r="A24" s="50"/>
      <c r="H24" s="43"/>
      <c r="I24" s="43"/>
      <c r="J24" s="43"/>
      <c r="K24" s="43"/>
    </row>
    <row r="25" spans="1:12" x14ac:dyDescent="0.2">
      <c r="A25" s="50"/>
      <c r="H25" s="43"/>
      <c r="I25" s="43"/>
      <c r="J25" s="43"/>
      <c r="K25" s="43"/>
    </row>
    <row r="26" spans="1:12" x14ac:dyDescent="0.2">
      <c r="A26" s="50"/>
      <c r="H26" s="43"/>
      <c r="I26" s="43"/>
      <c r="J26" s="43"/>
      <c r="K26" s="43"/>
    </row>
    <row r="27" spans="1:12" x14ac:dyDescent="0.2">
      <c r="A27" s="5"/>
      <c r="H27" s="43"/>
      <c r="I27" s="43"/>
      <c r="J27" s="43"/>
      <c r="K27" s="43"/>
    </row>
    <row r="34" spans="1:12" x14ac:dyDescent="0.2">
      <c r="A34" s="5"/>
      <c r="B34" s="5"/>
      <c r="C34" s="5"/>
      <c r="D34" s="5"/>
      <c r="E34" s="5"/>
      <c r="F34" s="5"/>
      <c r="G34" s="5"/>
      <c r="H34" s="5"/>
      <c r="I34" s="5"/>
      <c r="J34" s="5"/>
      <c r="K34" s="5"/>
      <c r="L34" s="5"/>
    </row>
    <row r="37" spans="1:12" x14ac:dyDescent="0.2">
      <c r="A37" s="5"/>
      <c r="B37" s="5"/>
      <c r="C37" s="5"/>
      <c r="D37" s="5"/>
      <c r="E37" s="5"/>
      <c r="F37" s="5"/>
      <c r="G37" s="5"/>
      <c r="H37" s="5"/>
      <c r="I37" s="5"/>
      <c r="J37" s="5"/>
      <c r="K37" s="5"/>
      <c r="L37" s="5"/>
    </row>
    <row r="38" spans="1:12" x14ac:dyDescent="0.2">
      <c r="A38" s="5"/>
      <c r="B38" s="5"/>
      <c r="C38" s="5"/>
      <c r="D38" s="5"/>
      <c r="E38" s="5"/>
      <c r="F38" s="5"/>
      <c r="G38" s="5"/>
      <c r="H38" s="5"/>
      <c r="I38" s="5"/>
      <c r="J38" s="5"/>
      <c r="K38" s="5"/>
      <c r="L38" s="5"/>
    </row>
  </sheetData>
  <pageMargins left="0.70866141732283472" right="0.70866141732283472" top="0.74803149606299213" bottom="0.74803149606299213" header="0.31496062992125984" footer="0.31496062992125984"/>
  <pageSetup paperSize="9" scale="6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69"/>
  <sheetViews>
    <sheetView showGridLines="0" zoomScaleNormal="100" workbookViewId="0">
      <pane ySplit="2" topLeftCell="A120" activePane="bottomLeft" state="frozen"/>
      <selection pane="bottomLeft" activeCell="A139" sqref="A139"/>
    </sheetView>
  </sheetViews>
  <sheetFormatPr baseColWidth="10" defaultColWidth="11.42578125" defaultRowHeight="12.75" x14ac:dyDescent="0.2"/>
  <cols>
    <col min="1" max="1" width="9" style="64" customWidth="1"/>
    <col min="2" max="2" width="10" style="64" customWidth="1"/>
    <col min="3" max="3" width="14.85546875" style="7" customWidth="1"/>
    <col min="4" max="4" width="21.140625" style="7" customWidth="1"/>
    <col min="5" max="5" width="45.5703125" style="7" customWidth="1"/>
    <col min="6" max="6" width="45" style="7" customWidth="1"/>
    <col min="7" max="7" width="11.42578125" style="65"/>
    <col min="8" max="9" width="11.42578125" style="7"/>
    <col min="10" max="10" width="16.42578125" style="7" customWidth="1"/>
    <col min="11" max="11" width="7.5703125" style="7" bestFit="1" customWidth="1"/>
    <col min="12" max="16384" width="11.42578125" style="7"/>
  </cols>
  <sheetData>
    <row r="1" spans="1:11" ht="11.25" x14ac:dyDescent="0.2">
      <c r="A1" s="118" t="s">
        <v>271</v>
      </c>
      <c r="B1" s="119"/>
      <c r="C1" s="119"/>
      <c r="D1" s="119"/>
      <c r="E1" s="119"/>
      <c r="F1" s="120"/>
      <c r="G1" s="7"/>
    </row>
    <row r="2" spans="1:11" ht="11.25" x14ac:dyDescent="0.2">
      <c r="A2" s="121" t="s">
        <v>272</v>
      </c>
      <c r="B2" s="122" t="s">
        <v>273</v>
      </c>
      <c r="C2" s="122" t="s">
        <v>274</v>
      </c>
      <c r="D2" s="123" t="s">
        <v>275</v>
      </c>
      <c r="E2" s="122" t="s">
        <v>276</v>
      </c>
      <c r="F2" s="124" t="s">
        <v>277</v>
      </c>
      <c r="G2" s="7"/>
    </row>
    <row r="3" spans="1:11" ht="33.75" x14ac:dyDescent="0.2">
      <c r="A3" s="66">
        <v>193</v>
      </c>
      <c r="B3" s="67" t="s">
        <v>68</v>
      </c>
      <c r="C3" s="67" t="s">
        <v>278</v>
      </c>
      <c r="D3" s="67" t="s">
        <v>279</v>
      </c>
      <c r="E3" s="68" t="s">
        <v>280</v>
      </c>
      <c r="F3" s="69" t="s">
        <v>281</v>
      </c>
    </row>
    <row r="4" spans="1:11" ht="33.75" x14ac:dyDescent="0.2">
      <c r="A4" s="70">
        <v>199</v>
      </c>
      <c r="B4" s="71" t="s">
        <v>75</v>
      </c>
      <c r="C4" s="71" t="s">
        <v>278</v>
      </c>
      <c r="D4" s="71" t="s">
        <v>279</v>
      </c>
      <c r="E4" s="72" t="s">
        <v>280</v>
      </c>
      <c r="F4" s="73" t="s">
        <v>282</v>
      </c>
    </row>
    <row r="5" spans="1:11" ht="45" x14ac:dyDescent="0.2">
      <c r="A5" s="66">
        <v>202</v>
      </c>
      <c r="B5" s="67" t="s">
        <v>78</v>
      </c>
      <c r="C5" s="67" t="s">
        <v>278</v>
      </c>
      <c r="D5" s="67" t="s">
        <v>279</v>
      </c>
      <c r="E5" s="68" t="s">
        <v>283</v>
      </c>
      <c r="F5" s="69" t="s">
        <v>284</v>
      </c>
    </row>
    <row r="6" spans="1:11" x14ac:dyDescent="0.2">
      <c r="A6" s="70">
        <v>211</v>
      </c>
      <c r="B6" s="71" t="s">
        <v>117</v>
      </c>
      <c r="C6" s="71" t="s">
        <v>285</v>
      </c>
      <c r="D6" s="71" t="s">
        <v>279</v>
      </c>
      <c r="E6" s="71" t="s">
        <v>286</v>
      </c>
      <c r="F6" s="71" t="s">
        <v>287</v>
      </c>
    </row>
    <row r="7" spans="1:11" ht="22.5" x14ac:dyDescent="0.2">
      <c r="A7" s="66">
        <v>221</v>
      </c>
      <c r="B7" s="67" t="s">
        <v>83</v>
      </c>
      <c r="C7" s="67" t="s">
        <v>285</v>
      </c>
      <c r="D7" s="67" t="s">
        <v>288</v>
      </c>
      <c r="E7" s="71" t="s">
        <v>289</v>
      </c>
      <c r="F7" s="71" t="s">
        <v>290</v>
      </c>
      <c r="K7" s="8"/>
    </row>
    <row r="8" spans="1:11" x14ac:dyDescent="0.2">
      <c r="A8" s="70">
        <v>225</v>
      </c>
      <c r="B8" s="71" t="s">
        <v>87</v>
      </c>
      <c r="C8" s="71" t="s">
        <v>291</v>
      </c>
      <c r="D8" s="71" t="s">
        <v>292</v>
      </c>
      <c r="E8" s="71" t="s">
        <v>293</v>
      </c>
      <c r="F8" s="71" t="s">
        <v>294</v>
      </c>
    </row>
    <row r="9" spans="1:11" x14ac:dyDescent="0.2">
      <c r="A9" s="66">
        <v>226</v>
      </c>
      <c r="B9" s="67" t="s">
        <v>90</v>
      </c>
      <c r="C9" s="67" t="s">
        <v>285</v>
      </c>
      <c r="D9" s="67" t="s">
        <v>279</v>
      </c>
      <c r="E9" s="67" t="s">
        <v>295</v>
      </c>
      <c r="F9" s="67" t="s">
        <v>133</v>
      </c>
    </row>
    <row r="10" spans="1:11" x14ac:dyDescent="0.2">
      <c r="A10" s="70">
        <v>228</v>
      </c>
      <c r="B10" s="71" t="s">
        <v>92</v>
      </c>
      <c r="C10" s="71" t="s">
        <v>291</v>
      </c>
      <c r="D10" s="71" t="s">
        <v>292</v>
      </c>
      <c r="E10" s="71" t="s">
        <v>296</v>
      </c>
      <c r="F10" s="71" t="s">
        <v>296</v>
      </c>
    </row>
    <row r="11" spans="1:11" ht="22.5" x14ac:dyDescent="0.2">
      <c r="A11" s="66">
        <v>233</v>
      </c>
      <c r="B11" s="67" t="s">
        <v>93</v>
      </c>
      <c r="C11" s="67" t="s">
        <v>285</v>
      </c>
      <c r="D11" s="67" t="s">
        <v>297</v>
      </c>
      <c r="E11" s="71" t="s">
        <v>298</v>
      </c>
      <c r="F11" s="71" t="s">
        <v>299</v>
      </c>
    </row>
    <row r="12" spans="1:11" ht="22.5" x14ac:dyDescent="0.2">
      <c r="A12" s="70">
        <v>236</v>
      </c>
      <c r="B12" s="71" t="s">
        <v>96</v>
      </c>
      <c r="C12" s="71" t="s">
        <v>278</v>
      </c>
      <c r="D12" s="71" t="s">
        <v>292</v>
      </c>
      <c r="E12" s="71" t="s">
        <v>300</v>
      </c>
      <c r="F12" s="71" t="s">
        <v>301</v>
      </c>
    </row>
    <row r="13" spans="1:11" x14ac:dyDescent="0.2">
      <c r="A13" s="66">
        <v>239</v>
      </c>
      <c r="B13" s="67" t="s">
        <v>103</v>
      </c>
      <c r="C13" s="67" t="s">
        <v>302</v>
      </c>
      <c r="D13" s="67" t="s">
        <v>279</v>
      </c>
      <c r="E13" s="67" t="s">
        <v>303</v>
      </c>
      <c r="F13" s="67" t="s">
        <v>303</v>
      </c>
    </row>
    <row r="14" spans="1:11" x14ac:dyDescent="0.2">
      <c r="A14" s="70">
        <v>243</v>
      </c>
      <c r="B14" s="71" t="s">
        <v>104</v>
      </c>
      <c r="C14" s="71" t="s">
        <v>302</v>
      </c>
      <c r="D14" s="71" t="s">
        <v>279</v>
      </c>
      <c r="E14" s="71" t="s">
        <v>304</v>
      </c>
      <c r="F14" s="71" t="s">
        <v>304</v>
      </c>
    </row>
    <row r="15" spans="1:11" ht="22.5" x14ac:dyDescent="0.2">
      <c r="A15" s="66">
        <v>245</v>
      </c>
      <c r="B15" s="67" t="s">
        <v>105</v>
      </c>
      <c r="C15" s="67" t="s">
        <v>285</v>
      </c>
      <c r="D15" s="67" t="s">
        <v>288</v>
      </c>
      <c r="E15" s="71" t="s">
        <v>305</v>
      </c>
      <c r="F15" s="71" t="s">
        <v>306</v>
      </c>
    </row>
    <row r="16" spans="1:11" ht="22.5" x14ac:dyDescent="0.2">
      <c r="A16" s="70">
        <v>247</v>
      </c>
      <c r="B16" s="71" t="s">
        <v>108</v>
      </c>
      <c r="C16" s="71" t="s">
        <v>285</v>
      </c>
      <c r="D16" s="71" t="s">
        <v>288</v>
      </c>
      <c r="E16" s="71" t="s">
        <v>307</v>
      </c>
      <c r="F16" s="71" t="s">
        <v>308</v>
      </c>
      <c r="K16" s="8"/>
    </row>
    <row r="17" spans="1:6" x14ac:dyDescent="0.2">
      <c r="A17" s="66">
        <v>262</v>
      </c>
      <c r="B17" s="67" t="s">
        <v>113</v>
      </c>
      <c r="C17" s="67" t="s">
        <v>309</v>
      </c>
      <c r="D17" s="67" t="s">
        <v>279</v>
      </c>
      <c r="E17" s="67" t="s">
        <v>310</v>
      </c>
      <c r="F17" s="67" t="s">
        <v>310</v>
      </c>
    </row>
    <row r="18" spans="1:6" ht="22.5" x14ac:dyDescent="0.2">
      <c r="A18" s="70">
        <v>265</v>
      </c>
      <c r="B18" s="71" t="s">
        <v>114</v>
      </c>
      <c r="C18" s="71" t="s">
        <v>311</v>
      </c>
      <c r="D18" s="71" t="s">
        <v>288</v>
      </c>
      <c r="E18" s="71" t="s">
        <v>312</v>
      </c>
      <c r="F18" s="71" t="s">
        <v>313</v>
      </c>
    </row>
    <row r="19" spans="1:6" x14ac:dyDescent="0.2">
      <c r="A19" s="66">
        <v>270</v>
      </c>
      <c r="B19" s="67" t="s">
        <v>115</v>
      </c>
      <c r="C19" s="67" t="s">
        <v>291</v>
      </c>
      <c r="D19" s="67" t="s">
        <v>292</v>
      </c>
      <c r="E19" s="67" t="s">
        <v>296</v>
      </c>
      <c r="F19" s="67" t="s">
        <v>296</v>
      </c>
    </row>
    <row r="20" spans="1:6" ht="22.5" x14ac:dyDescent="0.2">
      <c r="A20" s="70">
        <v>271</v>
      </c>
      <c r="B20" s="71" t="s">
        <v>116</v>
      </c>
      <c r="C20" s="71" t="s">
        <v>314</v>
      </c>
      <c r="D20" s="71" t="s">
        <v>288</v>
      </c>
      <c r="E20" s="71" t="s">
        <v>315</v>
      </c>
      <c r="F20" s="71" t="s">
        <v>316</v>
      </c>
    </row>
    <row r="21" spans="1:6" ht="22.5" x14ac:dyDescent="0.2">
      <c r="A21" s="66">
        <v>278</v>
      </c>
      <c r="B21" s="67" t="s">
        <v>317</v>
      </c>
      <c r="C21" s="67" t="s">
        <v>318</v>
      </c>
      <c r="D21" s="67" t="s">
        <v>279</v>
      </c>
      <c r="E21" s="67" t="s">
        <v>319</v>
      </c>
      <c r="F21" s="67" t="s">
        <v>319</v>
      </c>
    </row>
    <row r="22" spans="1:6" ht="22.5" x14ac:dyDescent="0.2">
      <c r="A22" s="70">
        <v>280</v>
      </c>
      <c r="B22" s="71" t="s">
        <v>1</v>
      </c>
      <c r="C22" s="71" t="s">
        <v>285</v>
      </c>
      <c r="D22" s="71" t="s">
        <v>320</v>
      </c>
      <c r="E22" s="71" t="s">
        <v>321</v>
      </c>
      <c r="F22" s="71" t="s">
        <v>322</v>
      </c>
    </row>
    <row r="23" spans="1:6" ht="22.5" x14ac:dyDescent="0.2">
      <c r="A23" s="66">
        <v>282</v>
      </c>
      <c r="B23" s="67" t="s">
        <v>0</v>
      </c>
      <c r="C23" s="67" t="s">
        <v>314</v>
      </c>
      <c r="D23" s="67" t="s">
        <v>288</v>
      </c>
      <c r="E23" s="71" t="s">
        <v>323</v>
      </c>
      <c r="F23" s="71" t="s">
        <v>324</v>
      </c>
    </row>
    <row r="24" spans="1:6" ht="22.5" x14ac:dyDescent="0.2">
      <c r="A24" s="70">
        <v>283</v>
      </c>
      <c r="B24" s="71" t="s">
        <v>2</v>
      </c>
      <c r="C24" s="71" t="s">
        <v>278</v>
      </c>
      <c r="D24" s="71" t="s">
        <v>292</v>
      </c>
      <c r="E24" s="71" t="s">
        <v>325</v>
      </c>
      <c r="F24" s="74" t="s">
        <v>326</v>
      </c>
    </row>
    <row r="25" spans="1:6" x14ac:dyDescent="0.2">
      <c r="A25" s="66">
        <v>290</v>
      </c>
      <c r="B25" s="67" t="s">
        <v>118</v>
      </c>
      <c r="C25" s="67" t="s">
        <v>314</v>
      </c>
      <c r="D25" s="67" t="s">
        <v>535</v>
      </c>
      <c r="E25" s="67"/>
      <c r="F25" s="67" t="s">
        <v>328</v>
      </c>
    </row>
    <row r="26" spans="1:6" ht="22.5" x14ac:dyDescent="0.2">
      <c r="A26" s="70">
        <v>294</v>
      </c>
      <c r="B26" s="71" t="s">
        <v>120</v>
      </c>
      <c r="C26" s="71" t="s">
        <v>285</v>
      </c>
      <c r="D26" s="71" t="s">
        <v>288</v>
      </c>
      <c r="E26" s="72" t="s">
        <v>329</v>
      </c>
      <c r="F26" s="72" t="s">
        <v>330</v>
      </c>
    </row>
    <row r="27" spans="1:6" ht="22.5" x14ac:dyDescent="0.2">
      <c r="A27" s="66">
        <v>295</v>
      </c>
      <c r="B27" s="67" t="s">
        <v>124</v>
      </c>
      <c r="C27" s="67" t="s">
        <v>314</v>
      </c>
      <c r="D27" s="67" t="s">
        <v>331</v>
      </c>
      <c r="E27" s="67" t="s">
        <v>332</v>
      </c>
      <c r="F27" s="67" t="s">
        <v>332</v>
      </c>
    </row>
    <row r="28" spans="1:6" x14ac:dyDescent="0.2">
      <c r="A28" s="70">
        <v>299</v>
      </c>
      <c r="B28" s="71" t="s">
        <v>128</v>
      </c>
      <c r="C28" s="71" t="s">
        <v>314</v>
      </c>
      <c r="D28" s="71" t="s">
        <v>535</v>
      </c>
      <c r="E28" s="71"/>
      <c r="F28" s="71" t="s">
        <v>328</v>
      </c>
    </row>
    <row r="29" spans="1:6" x14ac:dyDescent="0.2">
      <c r="A29" s="66">
        <v>300</v>
      </c>
      <c r="B29" s="67" t="s">
        <v>132</v>
      </c>
      <c r="C29" s="67" t="s">
        <v>311</v>
      </c>
      <c r="D29" s="67" t="s">
        <v>292</v>
      </c>
      <c r="E29" s="67" t="s">
        <v>333</v>
      </c>
      <c r="F29" s="67" t="s">
        <v>334</v>
      </c>
    </row>
    <row r="30" spans="1:6" x14ac:dyDescent="0.2">
      <c r="A30" s="70">
        <v>304</v>
      </c>
      <c r="B30" s="71" t="s">
        <v>335</v>
      </c>
      <c r="C30" s="71" t="s">
        <v>309</v>
      </c>
      <c r="D30" s="71" t="s">
        <v>336</v>
      </c>
      <c r="E30" s="71" t="s">
        <v>337</v>
      </c>
      <c r="F30" s="71" t="s">
        <v>338</v>
      </c>
    </row>
    <row r="31" spans="1:6" x14ac:dyDescent="0.2">
      <c r="A31" s="70" t="s">
        <v>339</v>
      </c>
      <c r="B31" s="71" t="s">
        <v>134</v>
      </c>
      <c r="C31" s="71" t="s">
        <v>285</v>
      </c>
      <c r="D31" s="71" t="s">
        <v>340</v>
      </c>
      <c r="E31" s="71" t="s">
        <v>341</v>
      </c>
      <c r="F31" s="71" t="s">
        <v>342</v>
      </c>
    </row>
    <row r="32" spans="1:6" x14ac:dyDescent="0.2">
      <c r="A32" s="66">
        <v>311</v>
      </c>
      <c r="B32" s="67" t="s">
        <v>343</v>
      </c>
      <c r="C32" s="67" t="s">
        <v>309</v>
      </c>
      <c r="D32" s="67" t="s">
        <v>344</v>
      </c>
      <c r="E32" s="67" t="s">
        <v>345</v>
      </c>
      <c r="F32" s="67" t="s">
        <v>346</v>
      </c>
    </row>
    <row r="33" spans="1:11" x14ac:dyDescent="0.2">
      <c r="A33" s="70">
        <v>312</v>
      </c>
      <c r="B33" s="71" t="s">
        <v>347</v>
      </c>
      <c r="C33" s="71" t="s">
        <v>348</v>
      </c>
      <c r="D33" s="71" t="s">
        <v>279</v>
      </c>
      <c r="E33" s="71" t="s">
        <v>215</v>
      </c>
      <c r="F33" s="71" t="s">
        <v>215</v>
      </c>
    </row>
    <row r="34" spans="1:11" ht="22.5" x14ac:dyDescent="0.2">
      <c r="A34" s="66">
        <v>313</v>
      </c>
      <c r="B34" s="67" t="s">
        <v>349</v>
      </c>
      <c r="C34" s="67" t="s">
        <v>504</v>
      </c>
      <c r="D34" s="67" t="s">
        <v>350</v>
      </c>
      <c r="E34" s="71" t="s">
        <v>351</v>
      </c>
      <c r="F34" s="67" t="s">
        <v>352</v>
      </c>
    </row>
    <row r="35" spans="1:11" ht="22.5" x14ac:dyDescent="0.2">
      <c r="A35" s="70">
        <v>315</v>
      </c>
      <c r="B35" s="71" t="s">
        <v>135</v>
      </c>
      <c r="C35" s="71" t="s">
        <v>353</v>
      </c>
      <c r="D35" s="71" t="s">
        <v>536</v>
      </c>
      <c r="E35" s="71"/>
      <c r="F35" s="71" t="s">
        <v>328</v>
      </c>
    </row>
    <row r="36" spans="1:11" x14ac:dyDescent="0.2">
      <c r="A36" s="66">
        <v>316</v>
      </c>
      <c r="B36" s="67" t="s">
        <v>135</v>
      </c>
      <c r="C36" s="67" t="s">
        <v>314</v>
      </c>
      <c r="D36" s="67" t="s">
        <v>535</v>
      </c>
      <c r="E36" s="67"/>
      <c r="F36" s="67" t="s">
        <v>328</v>
      </c>
    </row>
    <row r="37" spans="1:11" x14ac:dyDescent="0.2">
      <c r="A37" s="70">
        <v>319</v>
      </c>
      <c r="B37" s="71" t="s">
        <v>139</v>
      </c>
      <c r="C37" s="71" t="s">
        <v>291</v>
      </c>
      <c r="D37" s="71" t="s">
        <v>292</v>
      </c>
      <c r="E37" s="71" t="s">
        <v>296</v>
      </c>
      <c r="F37" s="71" t="s">
        <v>296</v>
      </c>
    </row>
    <row r="38" spans="1:11" ht="22.5" x14ac:dyDescent="0.2">
      <c r="A38" s="66">
        <v>322</v>
      </c>
      <c r="B38" s="67" t="s">
        <v>149</v>
      </c>
      <c r="C38" s="67" t="s">
        <v>314</v>
      </c>
      <c r="D38" s="67" t="s">
        <v>288</v>
      </c>
      <c r="E38" s="71" t="s">
        <v>354</v>
      </c>
      <c r="F38" s="71" t="s">
        <v>306</v>
      </c>
      <c r="K38" s="8"/>
    </row>
    <row r="39" spans="1:11" x14ac:dyDescent="0.2">
      <c r="A39" s="70">
        <v>323</v>
      </c>
      <c r="B39" s="71" t="s">
        <v>355</v>
      </c>
      <c r="C39" s="71" t="s">
        <v>348</v>
      </c>
      <c r="D39" s="71" t="s">
        <v>356</v>
      </c>
      <c r="E39" s="71" t="s">
        <v>357</v>
      </c>
      <c r="F39" s="71" t="s">
        <v>358</v>
      </c>
      <c r="K39" s="8"/>
    </row>
    <row r="40" spans="1:11" s="21" customFormat="1" ht="22.5" x14ac:dyDescent="0.2">
      <c r="A40" s="75">
        <v>330</v>
      </c>
      <c r="B40" s="76" t="s">
        <v>153</v>
      </c>
      <c r="C40" s="76" t="s">
        <v>311</v>
      </c>
      <c r="D40" s="76" t="s">
        <v>359</v>
      </c>
      <c r="E40" s="76" t="s">
        <v>360</v>
      </c>
      <c r="F40" s="76" t="s">
        <v>360</v>
      </c>
      <c r="G40" s="77"/>
      <c r="K40" s="17"/>
    </row>
    <row r="41" spans="1:11" s="21" customFormat="1" ht="22.5" x14ac:dyDescent="0.2">
      <c r="A41" s="78">
        <v>331</v>
      </c>
      <c r="B41" s="74" t="s">
        <v>154</v>
      </c>
      <c r="C41" s="74" t="s">
        <v>353</v>
      </c>
      <c r="D41" s="74" t="s">
        <v>361</v>
      </c>
      <c r="E41" s="74" t="s">
        <v>362</v>
      </c>
      <c r="F41" s="74" t="s">
        <v>363</v>
      </c>
      <c r="G41" s="77"/>
      <c r="K41" s="17"/>
    </row>
    <row r="42" spans="1:11" s="21" customFormat="1" ht="22.5" x14ac:dyDescent="0.2">
      <c r="A42" s="78">
        <v>332</v>
      </c>
      <c r="B42" s="74" t="s">
        <v>154</v>
      </c>
      <c r="C42" s="74" t="s">
        <v>364</v>
      </c>
      <c r="D42" s="74" t="s">
        <v>365</v>
      </c>
      <c r="E42" s="74" t="s">
        <v>366</v>
      </c>
      <c r="F42" s="74" t="s">
        <v>367</v>
      </c>
      <c r="G42" s="77"/>
      <c r="K42" s="17"/>
    </row>
    <row r="43" spans="1:11" s="21" customFormat="1" x14ac:dyDescent="0.2">
      <c r="A43" s="75" t="s">
        <v>368</v>
      </c>
      <c r="B43" s="76" t="s">
        <v>155</v>
      </c>
      <c r="C43" s="76" t="s">
        <v>285</v>
      </c>
      <c r="D43" s="76" t="s">
        <v>340</v>
      </c>
      <c r="E43" s="76" t="s">
        <v>341</v>
      </c>
      <c r="F43" s="76" t="s">
        <v>342</v>
      </c>
      <c r="G43" s="77"/>
      <c r="K43" s="17"/>
    </row>
    <row r="44" spans="1:11" s="21" customFormat="1" x14ac:dyDescent="0.2">
      <c r="A44" s="78" t="s">
        <v>369</v>
      </c>
      <c r="B44" s="74" t="s">
        <v>157</v>
      </c>
      <c r="C44" s="74" t="s">
        <v>503</v>
      </c>
      <c r="D44" s="74" t="s">
        <v>292</v>
      </c>
      <c r="E44" s="74" t="s">
        <v>370</v>
      </c>
      <c r="F44" s="74" t="s">
        <v>370</v>
      </c>
      <c r="G44" s="77"/>
      <c r="K44" s="17"/>
    </row>
    <row r="45" spans="1:11" s="21" customFormat="1" x14ac:dyDescent="0.2">
      <c r="A45" s="75">
        <v>338</v>
      </c>
      <c r="B45" s="76" t="s">
        <v>371</v>
      </c>
      <c r="C45" s="76" t="s">
        <v>309</v>
      </c>
      <c r="D45" s="76" t="s">
        <v>279</v>
      </c>
      <c r="E45" s="74" t="s">
        <v>372</v>
      </c>
      <c r="F45" s="74" t="s">
        <v>372</v>
      </c>
      <c r="G45" s="77"/>
      <c r="K45" s="17"/>
    </row>
    <row r="46" spans="1:11" s="21" customFormat="1" x14ac:dyDescent="0.2">
      <c r="A46" s="78">
        <v>341</v>
      </c>
      <c r="B46" s="74" t="s">
        <v>158</v>
      </c>
      <c r="C46" s="74" t="s">
        <v>291</v>
      </c>
      <c r="D46" s="74" t="s">
        <v>279</v>
      </c>
      <c r="E46" s="74" t="s">
        <v>373</v>
      </c>
      <c r="F46" s="74" t="s">
        <v>373</v>
      </c>
      <c r="G46" s="77"/>
      <c r="K46" s="17"/>
    </row>
    <row r="47" spans="1:11" s="21" customFormat="1" ht="22.5" x14ac:dyDescent="0.2">
      <c r="A47" s="75">
        <v>342</v>
      </c>
      <c r="B47" s="76" t="s">
        <v>159</v>
      </c>
      <c r="C47" s="76" t="s">
        <v>314</v>
      </c>
      <c r="D47" s="76" t="s">
        <v>374</v>
      </c>
      <c r="E47" s="74" t="s">
        <v>332</v>
      </c>
      <c r="F47" s="76" t="s">
        <v>332</v>
      </c>
      <c r="G47" s="77"/>
      <c r="K47" s="17"/>
    </row>
    <row r="48" spans="1:11" s="21" customFormat="1" x14ac:dyDescent="0.2">
      <c r="A48" s="78">
        <v>346</v>
      </c>
      <c r="B48" s="74" t="s">
        <v>180</v>
      </c>
      <c r="C48" s="74" t="s">
        <v>309</v>
      </c>
      <c r="D48" s="74" t="s">
        <v>344</v>
      </c>
      <c r="E48" s="74" t="s">
        <v>375</v>
      </c>
      <c r="F48" s="74" t="s">
        <v>346</v>
      </c>
      <c r="G48" s="77"/>
    </row>
    <row r="49" spans="1:11" s="21" customFormat="1" ht="22.5" x14ac:dyDescent="0.2">
      <c r="A49" s="75" t="s">
        <v>376</v>
      </c>
      <c r="B49" s="76" t="s">
        <v>194</v>
      </c>
      <c r="C49" s="76" t="s">
        <v>314</v>
      </c>
      <c r="D49" s="74" t="s">
        <v>288</v>
      </c>
      <c r="E49" s="74" t="s">
        <v>377</v>
      </c>
      <c r="F49" s="74" t="s">
        <v>377</v>
      </c>
      <c r="G49" s="77"/>
    </row>
    <row r="50" spans="1:11" s="21" customFormat="1" ht="22.5" x14ac:dyDescent="0.2">
      <c r="A50" s="78">
        <v>354</v>
      </c>
      <c r="B50" s="74" t="s">
        <v>378</v>
      </c>
      <c r="C50" s="74" t="s">
        <v>353</v>
      </c>
      <c r="D50" s="74" t="s">
        <v>379</v>
      </c>
      <c r="E50" s="74" t="s">
        <v>380</v>
      </c>
      <c r="F50" s="74" t="s">
        <v>380</v>
      </c>
      <c r="G50" s="77"/>
      <c r="K50" s="79"/>
    </row>
    <row r="51" spans="1:11" s="21" customFormat="1" x14ac:dyDescent="0.2">
      <c r="A51" s="75">
        <v>361</v>
      </c>
      <c r="B51" s="76" t="s">
        <v>381</v>
      </c>
      <c r="C51" s="76" t="s">
        <v>348</v>
      </c>
      <c r="D51" s="76" t="s">
        <v>279</v>
      </c>
      <c r="E51" s="76" t="s">
        <v>215</v>
      </c>
      <c r="F51" s="76" t="s">
        <v>215</v>
      </c>
      <c r="G51" s="77"/>
    </row>
    <row r="52" spans="1:11" s="21" customFormat="1" x14ac:dyDescent="0.2">
      <c r="A52" s="78">
        <v>362</v>
      </c>
      <c r="B52" s="74" t="s">
        <v>382</v>
      </c>
      <c r="C52" s="74" t="s">
        <v>285</v>
      </c>
      <c r="D52" s="74" t="s">
        <v>279</v>
      </c>
      <c r="E52" s="74" t="s">
        <v>319</v>
      </c>
      <c r="F52" s="74" t="s">
        <v>319</v>
      </c>
      <c r="G52" s="77"/>
    </row>
    <row r="53" spans="1:11" s="21" customFormat="1" ht="22.5" x14ac:dyDescent="0.2">
      <c r="A53" s="75">
        <v>363</v>
      </c>
      <c r="B53" s="76" t="s">
        <v>182</v>
      </c>
      <c r="C53" s="76" t="s">
        <v>314</v>
      </c>
      <c r="D53" s="76" t="s">
        <v>383</v>
      </c>
      <c r="E53" s="74" t="s">
        <v>384</v>
      </c>
      <c r="F53" s="74" t="s">
        <v>384</v>
      </c>
      <c r="G53" s="77"/>
    </row>
    <row r="54" spans="1:11" s="21" customFormat="1" ht="22.5" x14ac:dyDescent="0.2">
      <c r="A54" s="78" t="s">
        <v>385</v>
      </c>
      <c r="B54" s="74" t="s">
        <v>183</v>
      </c>
      <c r="C54" s="74" t="s">
        <v>314</v>
      </c>
      <c r="D54" s="74" t="s">
        <v>288</v>
      </c>
      <c r="E54" s="74" t="s">
        <v>386</v>
      </c>
      <c r="F54" s="74" t="s">
        <v>306</v>
      </c>
      <c r="G54" s="77"/>
      <c r="K54" s="79"/>
    </row>
    <row r="55" spans="1:11" s="21" customFormat="1" ht="22.5" x14ac:dyDescent="0.2">
      <c r="A55" s="75">
        <v>365</v>
      </c>
      <c r="B55" s="76" t="s">
        <v>195</v>
      </c>
      <c r="C55" s="76" t="s">
        <v>348</v>
      </c>
      <c r="D55" s="76" t="s">
        <v>387</v>
      </c>
      <c r="E55" s="74" t="s">
        <v>388</v>
      </c>
      <c r="F55" s="74" t="s">
        <v>388</v>
      </c>
      <c r="G55" s="77"/>
    </row>
    <row r="56" spans="1:11" s="21" customFormat="1" x14ac:dyDescent="0.2">
      <c r="A56" s="78">
        <v>367</v>
      </c>
      <c r="B56" s="74" t="s">
        <v>196</v>
      </c>
      <c r="C56" s="74" t="s">
        <v>291</v>
      </c>
      <c r="D56" s="74" t="s">
        <v>292</v>
      </c>
      <c r="E56" s="74" t="s">
        <v>296</v>
      </c>
      <c r="F56" s="74" t="s">
        <v>296</v>
      </c>
      <c r="G56" s="77"/>
    </row>
    <row r="57" spans="1:11" s="21" customFormat="1" x14ac:dyDescent="0.2">
      <c r="A57" s="75">
        <v>368</v>
      </c>
      <c r="B57" s="76" t="s">
        <v>198</v>
      </c>
      <c r="C57" s="76" t="s">
        <v>309</v>
      </c>
      <c r="D57" s="76" t="s">
        <v>389</v>
      </c>
      <c r="E57" s="74" t="s">
        <v>390</v>
      </c>
      <c r="F57" s="74" t="s">
        <v>391</v>
      </c>
      <c r="G57" s="77"/>
    </row>
    <row r="58" spans="1:11" s="21" customFormat="1" ht="22.5" x14ac:dyDescent="0.2">
      <c r="A58" s="78">
        <v>369</v>
      </c>
      <c r="B58" s="74" t="s">
        <v>199</v>
      </c>
      <c r="C58" s="74" t="s">
        <v>348</v>
      </c>
      <c r="D58" s="74" t="s">
        <v>331</v>
      </c>
      <c r="E58" s="74" t="s">
        <v>332</v>
      </c>
      <c r="F58" s="74" t="s">
        <v>332</v>
      </c>
      <c r="G58" s="77"/>
      <c r="K58" s="79"/>
    </row>
    <row r="59" spans="1:11" s="21" customFormat="1" x14ac:dyDescent="0.2">
      <c r="A59" s="78">
        <v>373</v>
      </c>
      <c r="B59" s="74" t="s">
        <v>205</v>
      </c>
      <c r="C59" s="74" t="s">
        <v>311</v>
      </c>
      <c r="D59" s="74" t="s">
        <v>392</v>
      </c>
      <c r="E59" s="74" t="s">
        <v>393</v>
      </c>
      <c r="F59" s="74" t="s">
        <v>394</v>
      </c>
      <c r="G59" s="77"/>
    </row>
    <row r="60" spans="1:11" s="21" customFormat="1" x14ac:dyDescent="0.2">
      <c r="A60" s="78">
        <v>379</v>
      </c>
      <c r="B60" s="74" t="s">
        <v>216</v>
      </c>
      <c r="C60" s="74" t="s">
        <v>314</v>
      </c>
      <c r="D60" s="74" t="s">
        <v>524</v>
      </c>
      <c r="E60" s="74"/>
      <c r="F60" s="74" t="s">
        <v>327</v>
      </c>
      <c r="G60" s="77"/>
    </row>
    <row r="61" spans="1:11" s="21" customFormat="1" ht="22.5" x14ac:dyDescent="0.2">
      <c r="A61" s="78" t="s">
        <v>395</v>
      </c>
      <c r="B61" s="74" t="s">
        <v>227</v>
      </c>
      <c r="C61" s="74" t="s">
        <v>503</v>
      </c>
      <c r="D61" s="74" t="s">
        <v>288</v>
      </c>
      <c r="E61" s="74" t="s">
        <v>396</v>
      </c>
      <c r="F61" s="74" t="s">
        <v>396</v>
      </c>
      <c r="G61" s="77"/>
    </row>
    <row r="62" spans="1:11" s="21" customFormat="1" ht="22.5" x14ac:dyDescent="0.2">
      <c r="A62" s="78" t="s">
        <v>397</v>
      </c>
      <c r="B62" s="74" t="s">
        <v>226</v>
      </c>
      <c r="C62" s="74" t="s">
        <v>314</v>
      </c>
      <c r="D62" s="74" t="s">
        <v>292</v>
      </c>
      <c r="E62" s="74" t="s">
        <v>398</v>
      </c>
      <c r="F62" s="74" t="s">
        <v>377</v>
      </c>
      <c r="G62" s="77"/>
    </row>
    <row r="63" spans="1:11" s="21" customFormat="1" ht="22.5" x14ac:dyDescent="0.2">
      <c r="A63" s="78">
        <v>383</v>
      </c>
      <c r="B63" s="74" t="s">
        <v>399</v>
      </c>
      <c r="C63" s="74" t="s">
        <v>364</v>
      </c>
      <c r="D63" s="74" t="s">
        <v>288</v>
      </c>
      <c r="E63" s="74" t="s">
        <v>400</v>
      </c>
      <c r="F63" s="74" t="s">
        <v>401</v>
      </c>
      <c r="G63" s="77"/>
    </row>
    <row r="64" spans="1:11" s="21" customFormat="1" ht="22.5" x14ac:dyDescent="0.2">
      <c r="A64" s="78">
        <v>392</v>
      </c>
      <c r="B64" s="74" t="s">
        <v>230</v>
      </c>
      <c r="C64" s="74" t="s">
        <v>278</v>
      </c>
      <c r="D64" s="74" t="s">
        <v>288</v>
      </c>
      <c r="E64" s="74" t="s">
        <v>402</v>
      </c>
      <c r="F64" s="74" t="s">
        <v>403</v>
      </c>
      <c r="G64" s="77"/>
    </row>
    <row r="65" spans="1:7" s="21" customFormat="1" ht="22.5" x14ac:dyDescent="0.2">
      <c r="A65" s="78">
        <v>393</v>
      </c>
      <c r="B65" s="74" t="s">
        <v>231</v>
      </c>
      <c r="C65" s="74" t="s">
        <v>314</v>
      </c>
      <c r="D65" s="74" t="s">
        <v>374</v>
      </c>
      <c r="E65" s="74" t="s">
        <v>332</v>
      </c>
      <c r="F65" s="74" t="s">
        <v>332</v>
      </c>
      <c r="G65" s="77"/>
    </row>
    <row r="66" spans="1:7" s="21" customFormat="1" ht="22.5" x14ac:dyDescent="0.2">
      <c r="A66" s="78">
        <v>396</v>
      </c>
      <c r="B66" s="74" t="s">
        <v>404</v>
      </c>
      <c r="C66" s="74" t="s">
        <v>348</v>
      </c>
      <c r="D66" s="74" t="s">
        <v>405</v>
      </c>
      <c r="E66" s="74" t="s">
        <v>406</v>
      </c>
      <c r="F66" s="74" t="s">
        <v>406</v>
      </c>
      <c r="G66" s="77"/>
    </row>
    <row r="67" spans="1:7" s="21" customFormat="1" ht="22.5" x14ac:dyDescent="0.2">
      <c r="A67" s="78" t="s">
        <v>407</v>
      </c>
      <c r="B67" s="74" t="s">
        <v>235</v>
      </c>
      <c r="C67" s="74" t="s">
        <v>314</v>
      </c>
      <c r="D67" s="74" t="s">
        <v>292</v>
      </c>
      <c r="E67" s="74" t="s">
        <v>408</v>
      </c>
      <c r="F67" s="74" t="s">
        <v>377</v>
      </c>
      <c r="G67" s="77"/>
    </row>
    <row r="68" spans="1:7" s="21" customFormat="1" x14ac:dyDescent="0.2">
      <c r="A68" s="78">
        <v>405</v>
      </c>
      <c r="B68" s="80">
        <v>38393</v>
      </c>
      <c r="C68" s="74" t="s">
        <v>314</v>
      </c>
      <c r="D68" s="74" t="s">
        <v>279</v>
      </c>
      <c r="E68" s="74" t="s">
        <v>409</v>
      </c>
      <c r="F68" s="74" t="s">
        <v>409</v>
      </c>
      <c r="G68" s="77"/>
    </row>
    <row r="69" spans="1:7" s="21" customFormat="1" ht="22.5" x14ac:dyDescent="0.2">
      <c r="A69" s="75">
        <v>410</v>
      </c>
      <c r="B69" s="81">
        <v>38454</v>
      </c>
      <c r="C69" s="82" t="s">
        <v>314</v>
      </c>
      <c r="D69" s="82" t="s">
        <v>374</v>
      </c>
      <c r="E69" s="82" t="s">
        <v>332</v>
      </c>
      <c r="F69" s="82" t="s">
        <v>332</v>
      </c>
      <c r="G69" s="77"/>
    </row>
    <row r="70" spans="1:7" s="21" customFormat="1" ht="22.5" x14ac:dyDescent="0.2">
      <c r="A70" s="78">
        <v>412</v>
      </c>
      <c r="B70" s="80">
        <v>38470</v>
      </c>
      <c r="C70" s="74" t="s">
        <v>309</v>
      </c>
      <c r="D70" s="74" t="s">
        <v>410</v>
      </c>
      <c r="E70" s="74" t="s">
        <v>411</v>
      </c>
      <c r="F70" s="74" t="s">
        <v>411</v>
      </c>
      <c r="G70" s="77"/>
    </row>
    <row r="71" spans="1:7" s="21" customFormat="1" ht="22.5" x14ac:dyDescent="0.2">
      <c r="A71" s="78">
        <v>414</v>
      </c>
      <c r="B71" s="80">
        <v>38498</v>
      </c>
      <c r="C71" s="74" t="s">
        <v>348</v>
      </c>
      <c r="D71" s="74" t="s">
        <v>412</v>
      </c>
      <c r="E71" s="74" t="s">
        <v>413</v>
      </c>
      <c r="F71" s="74" t="s">
        <v>413</v>
      </c>
      <c r="G71" s="77"/>
    </row>
    <row r="72" spans="1:7" s="21" customFormat="1" x14ac:dyDescent="0.2">
      <c r="A72" s="78">
        <v>420</v>
      </c>
      <c r="B72" s="80">
        <v>38526</v>
      </c>
      <c r="C72" s="74" t="s">
        <v>291</v>
      </c>
      <c r="D72" s="74" t="s">
        <v>279</v>
      </c>
      <c r="E72" s="74" t="s">
        <v>296</v>
      </c>
      <c r="F72" s="74" t="s">
        <v>296</v>
      </c>
      <c r="G72" s="77"/>
    </row>
    <row r="73" spans="1:7" s="21" customFormat="1" x14ac:dyDescent="0.2">
      <c r="A73" s="78">
        <v>424</v>
      </c>
      <c r="B73" s="80">
        <v>38553</v>
      </c>
      <c r="C73" s="80" t="s">
        <v>285</v>
      </c>
      <c r="D73" s="76" t="s">
        <v>340</v>
      </c>
      <c r="E73" s="76" t="s">
        <v>341</v>
      </c>
      <c r="F73" s="76" t="s">
        <v>342</v>
      </c>
      <c r="G73" s="77"/>
    </row>
    <row r="74" spans="1:7" s="21" customFormat="1" x14ac:dyDescent="0.2">
      <c r="A74" s="78" t="s">
        <v>414</v>
      </c>
      <c r="B74" s="80">
        <v>38559</v>
      </c>
      <c r="C74" s="74" t="s">
        <v>503</v>
      </c>
      <c r="D74" s="74" t="s">
        <v>292</v>
      </c>
      <c r="E74" s="74" t="s">
        <v>415</v>
      </c>
      <c r="F74" s="74" t="s">
        <v>415</v>
      </c>
      <c r="G74" s="77"/>
    </row>
    <row r="75" spans="1:7" s="21" customFormat="1" ht="22.5" x14ac:dyDescent="0.2">
      <c r="A75" s="78">
        <v>430</v>
      </c>
      <c r="B75" s="80">
        <v>38576</v>
      </c>
      <c r="C75" s="80" t="s">
        <v>285</v>
      </c>
      <c r="D75" s="74" t="s">
        <v>416</v>
      </c>
      <c r="E75" s="74" t="s">
        <v>417</v>
      </c>
      <c r="F75" s="74" t="s">
        <v>342</v>
      </c>
      <c r="G75" s="77"/>
    </row>
    <row r="76" spans="1:7" s="21" customFormat="1" x14ac:dyDescent="0.2">
      <c r="A76" s="78">
        <v>436</v>
      </c>
      <c r="B76" s="80">
        <v>38638</v>
      </c>
      <c r="C76" s="74" t="s">
        <v>348</v>
      </c>
      <c r="D76" s="74" t="s">
        <v>356</v>
      </c>
      <c r="E76" s="74" t="s">
        <v>357</v>
      </c>
      <c r="F76" s="74" t="s">
        <v>358</v>
      </c>
      <c r="G76" s="77"/>
    </row>
    <row r="77" spans="1:7" s="21" customFormat="1" ht="22.5" x14ac:dyDescent="0.2">
      <c r="A77" s="78" t="s">
        <v>497</v>
      </c>
      <c r="B77" s="80">
        <v>38649</v>
      </c>
      <c r="C77" s="74" t="s">
        <v>314</v>
      </c>
      <c r="D77" s="74" t="s">
        <v>292</v>
      </c>
      <c r="E77" s="74" t="s">
        <v>418</v>
      </c>
      <c r="F77" s="74" t="s">
        <v>377</v>
      </c>
      <c r="G77" s="77"/>
    </row>
    <row r="78" spans="1:7" s="21" customFormat="1" ht="22.5" x14ac:dyDescent="0.2">
      <c r="A78" s="78">
        <v>441</v>
      </c>
      <c r="B78" s="80">
        <v>38673</v>
      </c>
      <c r="C78" s="74" t="s">
        <v>348</v>
      </c>
      <c r="D78" s="82" t="s">
        <v>374</v>
      </c>
      <c r="E78" s="82" t="s">
        <v>332</v>
      </c>
      <c r="F78" s="82" t="s">
        <v>332</v>
      </c>
      <c r="G78" s="77"/>
    </row>
    <row r="79" spans="1:7" s="21" customFormat="1" ht="33.75" x14ac:dyDescent="0.2">
      <c r="A79" s="78">
        <v>442</v>
      </c>
      <c r="B79" s="80">
        <v>38677</v>
      </c>
      <c r="C79" s="74" t="s">
        <v>309</v>
      </c>
      <c r="D79" s="74" t="s">
        <v>419</v>
      </c>
      <c r="E79" s="74" t="s">
        <v>420</v>
      </c>
      <c r="F79" s="74" t="s">
        <v>420</v>
      </c>
      <c r="G79" s="77"/>
    </row>
    <row r="80" spans="1:7" s="21" customFormat="1" ht="78.75" x14ac:dyDescent="0.2">
      <c r="A80" s="78">
        <v>449</v>
      </c>
      <c r="B80" s="80">
        <v>38716</v>
      </c>
      <c r="C80" s="74" t="s">
        <v>278</v>
      </c>
      <c r="D80" s="74" t="s">
        <v>288</v>
      </c>
      <c r="E80" s="83" t="s">
        <v>421</v>
      </c>
      <c r="F80" s="74" t="s">
        <v>422</v>
      </c>
      <c r="G80" s="77"/>
    </row>
    <row r="81" spans="1:7" s="21" customFormat="1" x14ac:dyDescent="0.2">
      <c r="A81" s="78" t="s">
        <v>479</v>
      </c>
      <c r="B81" s="80">
        <v>38734</v>
      </c>
      <c r="C81" s="74" t="s">
        <v>309</v>
      </c>
      <c r="D81" s="74" t="s">
        <v>344</v>
      </c>
      <c r="E81" s="74" t="s">
        <v>375</v>
      </c>
      <c r="F81" s="74" t="s">
        <v>346</v>
      </c>
      <c r="G81" s="77"/>
    </row>
    <row r="82" spans="1:7" s="21" customFormat="1" ht="22.5" x14ac:dyDescent="0.2">
      <c r="A82" s="78">
        <v>455</v>
      </c>
      <c r="B82" s="80">
        <v>38769</v>
      </c>
      <c r="C82" s="74" t="s">
        <v>507</v>
      </c>
      <c r="D82" s="74" t="s">
        <v>423</v>
      </c>
      <c r="E82" s="74" t="s">
        <v>424</v>
      </c>
      <c r="F82" s="74" t="s">
        <v>424</v>
      </c>
      <c r="G82" s="77"/>
    </row>
    <row r="83" spans="1:7" s="21" customFormat="1" ht="22.5" x14ac:dyDescent="0.2">
      <c r="A83" s="78">
        <v>458</v>
      </c>
      <c r="B83" s="80">
        <v>38792</v>
      </c>
      <c r="C83" s="82" t="s">
        <v>542</v>
      </c>
      <c r="D83" s="74" t="s">
        <v>374</v>
      </c>
      <c r="E83" s="82" t="s">
        <v>332</v>
      </c>
      <c r="F83" s="82" t="s">
        <v>332</v>
      </c>
      <c r="G83" s="77"/>
    </row>
    <row r="84" spans="1:7" s="21" customFormat="1" x14ac:dyDescent="0.2">
      <c r="A84" s="78">
        <v>460</v>
      </c>
      <c r="B84" s="80">
        <v>38812</v>
      </c>
      <c r="C84" s="74" t="s">
        <v>291</v>
      </c>
      <c r="D84" s="74" t="s">
        <v>292</v>
      </c>
      <c r="E84" s="74" t="s">
        <v>370</v>
      </c>
      <c r="F84" s="74" t="s">
        <v>370</v>
      </c>
      <c r="G84" s="77"/>
    </row>
    <row r="85" spans="1:7" s="21" customFormat="1" ht="33.75" x14ac:dyDescent="0.2">
      <c r="A85" s="78">
        <v>462</v>
      </c>
      <c r="B85" s="80">
        <v>38818</v>
      </c>
      <c r="C85" s="74" t="s">
        <v>309</v>
      </c>
      <c r="D85" s="74" t="s">
        <v>425</v>
      </c>
      <c r="E85" s="74" t="s">
        <v>426</v>
      </c>
      <c r="F85" s="74" t="s">
        <v>427</v>
      </c>
      <c r="G85" s="77"/>
    </row>
    <row r="86" spans="1:7" s="21" customFormat="1" ht="22.5" x14ac:dyDescent="0.2">
      <c r="A86" s="78">
        <v>471</v>
      </c>
      <c r="B86" s="80">
        <v>38960</v>
      </c>
      <c r="C86" s="74" t="s">
        <v>309</v>
      </c>
      <c r="D86" s="74" t="s">
        <v>428</v>
      </c>
      <c r="E86" s="74" t="s">
        <v>429</v>
      </c>
      <c r="F86" s="74" t="s">
        <v>429</v>
      </c>
      <c r="G86" s="77"/>
    </row>
    <row r="87" spans="1:7" s="21" customFormat="1" ht="22.5" x14ac:dyDescent="0.2">
      <c r="A87" s="78">
        <v>472</v>
      </c>
      <c r="B87" s="80">
        <v>38973</v>
      </c>
      <c r="C87" s="74" t="s">
        <v>503</v>
      </c>
      <c r="D87" s="76" t="s">
        <v>331</v>
      </c>
      <c r="E87" s="76" t="s">
        <v>332</v>
      </c>
      <c r="F87" s="76" t="s">
        <v>332</v>
      </c>
      <c r="G87" s="77"/>
    </row>
    <row r="88" spans="1:7" s="21" customFormat="1" x14ac:dyDescent="0.2">
      <c r="A88" s="78">
        <v>473</v>
      </c>
      <c r="B88" s="80">
        <v>38986</v>
      </c>
      <c r="C88" s="74" t="s">
        <v>309</v>
      </c>
      <c r="D88" s="74" t="s">
        <v>430</v>
      </c>
      <c r="E88" s="74" t="s">
        <v>431</v>
      </c>
      <c r="F88" s="74" t="s">
        <v>431</v>
      </c>
      <c r="G88" s="77"/>
    </row>
    <row r="89" spans="1:7" s="21" customFormat="1" x14ac:dyDescent="0.2">
      <c r="A89" s="78">
        <v>486</v>
      </c>
      <c r="B89" s="80" t="s">
        <v>451</v>
      </c>
      <c r="C89" s="74" t="s">
        <v>503</v>
      </c>
      <c r="D89" s="74" t="s">
        <v>292</v>
      </c>
      <c r="E89" s="74" t="s">
        <v>452</v>
      </c>
      <c r="F89" s="74" t="s">
        <v>452</v>
      </c>
      <c r="G89" s="77"/>
    </row>
    <row r="90" spans="1:7" s="21" customFormat="1" ht="22.5" x14ac:dyDescent="0.2">
      <c r="A90" s="78" t="s">
        <v>496</v>
      </c>
      <c r="B90" s="80" t="s">
        <v>448</v>
      </c>
      <c r="C90" s="74" t="s">
        <v>314</v>
      </c>
      <c r="D90" s="74" t="s">
        <v>292</v>
      </c>
      <c r="E90" s="74" t="s">
        <v>418</v>
      </c>
      <c r="F90" s="74" t="s">
        <v>377</v>
      </c>
      <c r="G90" s="77"/>
    </row>
    <row r="91" spans="1:7" s="21" customFormat="1" x14ac:dyDescent="0.2">
      <c r="A91" s="78" t="s">
        <v>489</v>
      </c>
      <c r="B91" s="80" t="s">
        <v>454</v>
      </c>
      <c r="C91" s="74" t="s">
        <v>309</v>
      </c>
      <c r="D91" s="74" t="s">
        <v>389</v>
      </c>
      <c r="E91" s="74" t="s">
        <v>390</v>
      </c>
      <c r="F91" s="74" t="s">
        <v>391</v>
      </c>
      <c r="G91" s="77"/>
    </row>
    <row r="92" spans="1:7" s="21" customFormat="1" x14ac:dyDescent="0.2">
      <c r="A92" s="78" t="s">
        <v>521</v>
      </c>
      <c r="B92" s="80" t="s">
        <v>457</v>
      </c>
      <c r="C92" s="74" t="s">
        <v>291</v>
      </c>
      <c r="D92" s="74" t="s">
        <v>292</v>
      </c>
      <c r="E92" s="74" t="s">
        <v>370</v>
      </c>
      <c r="F92" s="74" t="s">
        <v>370</v>
      </c>
      <c r="G92" s="77"/>
    </row>
    <row r="93" spans="1:7" s="21" customFormat="1" ht="22.5" x14ac:dyDescent="0.2">
      <c r="A93" s="78">
        <v>496</v>
      </c>
      <c r="B93" s="80" t="s">
        <v>458</v>
      </c>
      <c r="C93" s="74" t="s">
        <v>309</v>
      </c>
      <c r="D93" s="74" t="s">
        <v>460</v>
      </c>
      <c r="E93" s="74" t="s">
        <v>471</v>
      </c>
      <c r="F93" s="74" t="s">
        <v>468</v>
      </c>
      <c r="G93" s="77"/>
    </row>
    <row r="94" spans="1:7" s="21" customFormat="1" x14ac:dyDescent="0.2">
      <c r="A94" s="78" t="s">
        <v>480</v>
      </c>
      <c r="B94" s="80" t="s">
        <v>459</v>
      </c>
      <c r="C94" s="74" t="s">
        <v>309</v>
      </c>
      <c r="D94" s="74" t="s">
        <v>461</v>
      </c>
      <c r="E94" s="71" t="s">
        <v>345</v>
      </c>
      <c r="F94" s="74" t="s">
        <v>346</v>
      </c>
      <c r="G94" s="77"/>
    </row>
    <row r="95" spans="1:7" s="21" customFormat="1" ht="22.5" x14ac:dyDescent="0.2">
      <c r="A95" s="78">
        <v>501</v>
      </c>
      <c r="B95" s="80" t="s">
        <v>473</v>
      </c>
      <c r="C95" s="74" t="s">
        <v>278</v>
      </c>
      <c r="D95" s="74" t="s">
        <v>288</v>
      </c>
      <c r="E95" s="74" t="s">
        <v>476</v>
      </c>
      <c r="F95" s="74" t="s">
        <v>422</v>
      </c>
      <c r="G95" s="77"/>
    </row>
    <row r="96" spans="1:7" s="21" customFormat="1" x14ac:dyDescent="0.2">
      <c r="A96" s="78" t="s">
        <v>490</v>
      </c>
      <c r="B96" s="80" t="s">
        <v>459</v>
      </c>
      <c r="C96" s="74" t="s">
        <v>309</v>
      </c>
      <c r="D96" s="74" t="s">
        <v>389</v>
      </c>
      <c r="E96" s="74" t="s">
        <v>390</v>
      </c>
      <c r="F96" s="74" t="s">
        <v>391</v>
      </c>
      <c r="G96" s="77"/>
    </row>
    <row r="97" spans="1:7" s="21" customFormat="1" x14ac:dyDescent="0.2">
      <c r="A97" s="78">
        <v>510</v>
      </c>
      <c r="B97" s="80" t="s">
        <v>481</v>
      </c>
      <c r="C97" s="74" t="s">
        <v>291</v>
      </c>
      <c r="D97" s="74" t="s">
        <v>292</v>
      </c>
      <c r="E97" s="74" t="s">
        <v>296</v>
      </c>
      <c r="F97" s="74" t="s">
        <v>296</v>
      </c>
      <c r="G97" s="77"/>
    </row>
    <row r="98" spans="1:7" s="21" customFormat="1" x14ac:dyDescent="0.2">
      <c r="A98" s="78">
        <v>511</v>
      </c>
      <c r="B98" s="80" t="s">
        <v>486</v>
      </c>
      <c r="C98" s="74" t="s">
        <v>348</v>
      </c>
      <c r="D98" s="74" t="s">
        <v>356</v>
      </c>
      <c r="E98" s="74" t="s">
        <v>357</v>
      </c>
      <c r="F98" s="74" t="s">
        <v>358</v>
      </c>
      <c r="G98" s="77"/>
    </row>
    <row r="99" spans="1:7" s="21" customFormat="1" ht="22.5" x14ac:dyDescent="0.2">
      <c r="A99" s="78">
        <v>514</v>
      </c>
      <c r="B99" s="80" t="s">
        <v>491</v>
      </c>
      <c r="C99" s="74" t="s">
        <v>348</v>
      </c>
      <c r="D99" s="74" t="s">
        <v>523</v>
      </c>
      <c r="E99" s="74"/>
      <c r="F99" s="74" t="s">
        <v>150</v>
      </c>
      <c r="G99" s="77"/>
    </row>
    <row r="100" spans="1:7" s="21" customFormat="1" x14ac:dyDescent="0.2">
      <c r="A100" s="78" t="s">
        <v>520</v>
      </c>
      <c r="B100" s="80" t="s">
        <v>498</v>
      </c>
      <c r="C100" s="74" t="s">
        <v>291</v>
      </c>
      <c r="D100" s="74" t="s">
        <v>292</v>
      </c>
      <c r="E100" s="74" t="s">
        <v>415</v>
      </c>
      <c r="F100" s="74" t="s">
        <v>415</v>
      </c>
      <c r="G100" s="77"/>
    </row>
    <row r="101" spans="1:7" s="21" customFormat="1" ht="22.5" x14ac:dyDescent="0.2">
      <c r="A101" s="78">
        <v>519</v>
      </c>
      <c r="B101" s="80" t="s">
        <v>499</v>
      </c>
      <c r="C101" s="74" t="s">
        <v>309</v>
      </c>
      <c r="D101" s="74" t="s">
        <v>412</v>
      </c>
      <c r="E101" s="74" t="s">
        <v>413</v>
      </c>
      <c r="F101" s="74" t="s">
        <v>413</v>
      </c>
      <c r="G101" s="77"/>
    </row>
    <row r="102" spans="1:7" s="21" customFormat="1" x14ac:dyDescent="0.2">
      <c r="A102" s="78">
        <v>523</v>
      </c>
      <c r="B102" s="80" t="s">
        <v>502</v>
      </c>
      <c r="C102" s="74" t="s">
        <v>503</v>
      </c>
      <c r="D102" s="74" t="s">
        <v>292</v>
      </c>
      <c r="E102" s="74" t="s">
        <v>452</v>
      </c>
      <c r="F102" s="74" t="s">
        <v>452</v>
      </c>
      <c r="G102" s="77"/>
    </row>
    <row r="103" spans="1:7" s="21" customFormat="1" ht="22.5" x14ac:dyDescent="0.2">
      <c r="A103" s="78">
        <v>524</v>
      </c>
      <c r="B103" s="80" t="s">
        <v>513</v>
      </c>
      <c r="C103" s="74" t="s">
        <v>309</v>
      </c>
      <c r="D103" s="74" t="s">
        <v>460</v>
      </c>
      <c r="E103" s="74" t="s">
        <v>471</v>
      </c>
      <c r="F103" s="74" t="s">
        <v>468</v>
      </c>
      <c r="G103" s="77"/>
    </row>
    <row r="104" spans="1:7" s="21" customFormat="1" x14ac:dyDescent="0.2">
      <c r="A104" s="78">
        <v>536</v>
      </c>
      <c r="B104" s="80" t="s">
        <v>514</v>
      </c>
      <c r="C104" s="74" t="s">
        <v>348</v>
      </c>
      <c r="D104" s="74" t="s">
        <v>292</v>
      </c>
      <c r="E104" s="74" t="s">
        <v>518</v>
      </c>
      <c r="F104" s="74" t="s">
        <v>415</v>
      </c>
      <c r="G104" s="77"/>
    </row>
    <row r="105" spans="1:7" s="21" customFormat="1" ht="33.75" x14ac:dyDescent="0.2">
      <c r="A105" s="78">
        <v>554</v>
      </c>
      <c r="B105" s="80" t="s">
        <v>526</v>
      </c>
      <c r="C105" s="74" t="s">
        <v>601</v>
      </c>
      <c r="D105" s="74" t="s">
        <v>527</v>
      </c>
      <c r="E105" s="74" t="s">
        <v>528</v>
      </c>
      <c r="F105" s="74" t="s">
        <v>112</v>
      </c>
      <c r="G105" s="77"/>
    </row>
    <row r="106" spans="1:7" s="21" customFormat="1" ht="22.5" x14ac:dyDescent="0.2">
      <c r="A106" s="78">
        <v>557</v>
      </c>
      <c r="B106" s="80" t="s">
        <v>529</v>
      </c>
      <c r="C106" s="74" t="s">
        <v>278</v>
      </c>
      <c r="D106" s="74" t="s">
        <v>288</v>
      </c>
      <c r="E106" s="74" t="s">
        <v>533</v>
      </c>
      <c r="F106" s="74" t="s">
        <v>534</v>
      </c>
      <c r="G106" s="77"/>
    </row>
    <row r="107" spans="1:7" s="21" customFormat="1" x14ac:dyDescent="0.2">
      <c r="A107" s="78">
        <v>571</v>
      </c>
      <c r="B107" s="80" t="s">
        <v>543</v>
      </c>
      <c r="C107" s="74" t="s">
        <v>309</v>
      </c>
      <c r="D107" s="74" t="s">
        <v>544</v>
      </c>
      <c r="E107" s="74" t="s">
        <v>545</v>
      </c>
      <c r="F107" s="74" t="s">
        <v>545</v>
      </c>
      <c r="G107" s="77"/>
    </row>
    <row r="108" spans="1:7" s="21" customFormat="1" x14ac:dyDescent="0.2">
      <c r="A108" s="78">
        <v>582</v>
      </c>
      <c r="B108" s="80" t="s">
        <v>546</v>
      </c>
      <c r="C108" s="74" t="s">
        <v>291</v>
      </c>
      <c r="D108" s="74" t="s">
        <v>292</v>
      </c>
      <c r="E108" s="74" t="s">
        <v>296</v>
      </c>
      <c r="F108" s="74" t="s">
        <v>296</v>
      </c>
      <c r="G108" s="77"/>
    </row>
    <row r="109" spans="1:7" s="21" customFormat="1" x14ac:dyDescent="0.2">
      <c r="A109" s="78" t="s">
        <v>569</v>
      </c>
      <c r="B109" s="80" t="s">
        <v>549</v>
      </c>
      <c r="C109" s="74" t="s">
        <v>291</v>
      </c>
      <c r="D109" s="74" t="s">
        <v>292</v>
      </c>
      <c r="E109" s="74" t="s">
        <v>415</v>
      </c>
      <c r="F109" s="74" t="s">
        <v>415</v>
      </c>
      <c r="G109" s="77"/>
    </row>
    <row r="110" spans="1:7" s="21" customFormat="1" x14ac:dyDescent="0.2">
      <c r="A110" s="78">
        <v>602</v>
      </c>
      <c r="B110" s="80" t="s">
        <v>571</v>
      </c>
      <c r="C110" s="74" t="s">
        <v>309</v>
      </c>
      <c r="D110" s="74" t="s">
        <v>344</v>
      </c>
      <c r="E110" s="74" t="s">
        <v>572</v>
      </c>
      <c r="F110" s="74" t="s">
        <v>346</v>
      </c>
      <c r="G110" s="77"/>
    </row>
    <row r="111" spans="1:7" s="21" customFormat="1" ht="22.5" x14ac:dyDescent="0.2">
      <c r="A111" s="78">
        <v>607</v>
      </c>
      <c r="B111" s="80" t="s">
        <v>573</v>
      </c>
      <c r="C111" s="74" t="s">
        <v>348</v>
      </c>
      <c r="D111" s="74" t="s">
        <v>574</v>
      </c>
      <c r="E111" s="74" t="s">
        <v>575</v>
      </c>
      <c r="F111" s="74" t="s">
        <v>575</v>
      </c>
      <c r="G111" s="77"/>
    </row>
    <row r="112" spans="1:7" s="21" customFormat="1" ht="22.5" x14ac:dyDescent="0.2">
      <c r="A112" s="78">
        <v>612</v>
      </c>
      <c r="B112" s="80" t="s">
        <v>576</v>
      </c>
      <c r="C112" s="74" t="s">
        <v>309</v>
      </c>
      <c r="D112" s="74" t="s">
        <v>577</v>
      </c>
      <c r="E112" s="74" t="s">
        <v>420</v>
      </c>
      <c r="F112" s="74" t="s">
        <v>420</v>
      </c>
      <c r="G112" s="77"/>
    </row>
    <row r="113" spans="1:7" s="21" customFormat="1" ht="33.75" x14ac:dyDescent="0.2">
      <c r="A113" s="78">
        <v>614</v>
      </c>
      <c r="B113" s="80" t="s">
        <v>578</v>
      </c>
      <c r="C113" s="74" t="s">
        <v>309</v>
      </c>
      <c r="D113" s="74" t="s">
        <v>579</v>
      </c>
      <c r="E113" s="74" t="s">
        <v>580</v>
      </c>
      <c r="F113" s="74" t="s">
        <v>391</v>
      </c>
      <c r="G113" s="77"/>
    </row>
    <row r="114" spans="1:7" s="21" customFormat="1" ht="45" x14ac:dyDescent="0.2">
      <c r="A114" s="78">
        <v>626</v>
      </c>
      <c r="B114" s="80" t="s">
        <v>581</v>
      </c>
      <c r="C114" s="74" t="s">
        <v>285</v>
      </c>
      <c r="D114" s="74" t="s">
        <v>592</v>
      </c>
      <c r="E114" s="74" t="s">
        <v>591</v>
      </c>
      <c r="F114" s="74" t="s">
        <v>342</v>
      </c>
      <c r="G114" s="77"/>
    </row>
    <row r="115" spans="1:7" s="21" customFormat="1" ht="22.5" x14ac:dyDescent="0.2">
      <c r="A115" s="78">
        <v>628</v>
      </c>
      <c r="B115" s="80" t="s">
        <v>593</v>
      </c>
      <c r="C115" s="74" t="s">
        <v>309</v>
      </c>
      <c r="D115" s="74" t="s">
        <v>597</v>
      </c>
      <c r="E115" s="74" t="s">
        <v>595</v>
      </c>
      <c r="F115" s="74" t="s">
        <v>595</v>
      </c>
      <c r="G115" s="77"/>
    </row>
    <row r="116" spans="1:7" s="21" customFormat="1" x14ac:dyDescent="0.2">
      <c r="A116" s="78">
        <v>631</v>
      </c>
      <c r="B116" s="80" t="s">
        <v>594</v>
      </c>
      <c r="C116" s="74" t="s">
        <v>309</v>
      </c>
      <c r="D116" s="74" t="s">
        <v>430</v>
      </c>
      <c r="E116" s="74" t="s">
        <v>596</v>
      </c>
      <c r="F116" s="74" t="s">
        <v>596</v>
      </c>
      <c r="G116" s="77"/>
    </row>
    <row r="117" spans="1:7" s="21" customFormat="1" ht="22.5" x14ac:dyDescent="0.2">
      <c r="A117" s="78">
        <v>634</v>
      </c>
      <c r="B117" s="80" t="s">
        <v>598</v>
      </c>
      <c r="C117" s="74" t="s">
        <v>348</v>
      </c>
      <c r="D117" s="74" t="s">
        <v>599</v>
      </c>
      <c r="E117" s="74" t="s">
        <v>600</v>
      </c>
      <c r="F117" s="74" t="s">
        <v>150</v>
      </c>
      <c r="G117" s="77"/>
    </row>
    <row r="118" spans="1:7" s="21" customFormat="1" ht="33.75" x14ac:dyDescent="0.2">
      <c r="A118" s="78">
        <v>657</v>
      </c>
      <c r="B118" s="80" t="s">
        <v>594</v>
      </c>
      <c r="C118" s="74" t="s">
        <v>309</v>
      </c>
      <c r="D118" s="74" t="s">
        <v>579</v>
      </c>
      <c r="E118" s="74" t="s">
        <v>580</v>
      </c>
      <c r="F118" s="74" t="s">
        <v>391</v>
      </c>
      <c r="G118" s="77"/>
    </row>
    <row r="119" spans="1:7" s="21" customFormat="1" ht="22.5" x14ac:dyDescent="0.2">
      <c r="A119" s="78">
        <v>658</v>
      </c>
      <c r="B119" s="80" t="s">
        <v>604</v>
      </c>
      <c r="C119" s="74" t="s">
        <v>348</v>
      </c>
      <c r="D119" s="74" t="s">
        <v>387</v>
      </c>
      <c r="E119" s="74" t="s">
        <v>388</v>
      </c>
      <c r="F119" s="74" t="s">
        <v>388</v>
      </c>
      <c r="G119" s="77"/>
    </row>
    <row r="120" spans="1:7" s="21" customFormat="1" ht="22.5" x14ac:dyDescent="0.2">
      <c r="A120" s="78">
        <v>693</v>
      </c>
      <c r="B120" s="80" t="s">
        <v>610</v>
      </c>
      <c r="C120" s="74" t="s">
        <v>314</v>
      </c>
      <c r="D120" s="74" t="s">
        <v>623</v>
      </c>
      <c r="E120" s="74" t="s">
        <v>624</v>
      </c>
      <c r="F120" s="74" t="s">
        <v>625</v>
      </c>
      <c r="G120" s="77"/>
    </row>
    <row r="121" spans="1:7" s="21" customFormat="1" ht="56.25" x14ac:dyDescent="0.2">
      <c r="A121" s="78">
        <v>707</v>
      </c>
      <c r="B121" s="80" t="s">
        <v>626</v>
      </c>
      <c r="C121" s="74" t="s">
        <v>348</v>
      </c>
      <c r="D121" s="74" t="s">
        <v>627</v>
      </c>
      <c r="E121" s="74" t="s">
        <v>559</v>
      </c>
      <c r="F121" s="74" t="s">
        <v>559</v>
      </c>
      <c r="G121" s="77"/>
    </row>
    <row r="122" spans="1:7" s="21" customFormat="1" ht="67.5" x14ac:dyDescent="0.2">
      <c r="A122" s="78">
        <v>734</v>
      </c>
      <c r="B122" s="80" t="s">
        <v>671</v>
      </c>
      <c r="C122" s="74" t="s">
        <v>314</v>
      </c>
      <c r="D122" s="74" t="s">
        <v>672</v>
      </c>
      <c r="E122" s="74" t="s">
        <v>624</v>
      </c>
      <c r="F122" s="74" t="s">
        <v>625</v>
      </c>
      <c r="G122" s="77"/>
    </row>
    <row r="123" spans="1:7" s="112" customFormat="1" x14ac:dyDescent="0.2">
      <c r="A123" s="78">
        <v>779</v>
      </c>
      <c r="B123" s="80" t="s">
        <v>681</v>
      </c>
      <c r="C123" s="74" t="s">
        <v>309</v>
      </c>
      <c r="D123" s="74" t="s">
        <v>430</v>
      </c>
      <c r="E123" s="74" t="s">
        <v>596</v>
      </c>
      <c r="F123" s="74" t="s">
        <v>596</v>
      </c>
      <c r="G123" s="77"/>
    </row>
    <row r="124" spans="1:7" s="112" customFormat="1" x14ac:dyDescent="0.2">
      <c r="A124" s="78">
        <v>811</v>
      </c>
      <c r="B124" s="80" t="s">
        <v>687</v>
      </c>
      <c r="C124" s="74" t="s">
        <v>309</v>
      </c>
      <c r="D124" s="74" t="s">
        <v>430</v>
      </c>
      <c r="E124" s="74" t="s">
        <v>596</v>
      </c>
      <c r="F124" s="74" t="s">
        <v>596</v>
      </c>
      <c r="G124" s="77"/>
    </row>
    <row r="125" spans="1:7" s="112" customFormat="1" ht="33.75" x14ac:dyDescent="0.2">
      <c r="A125" s="78">
        <v>815</v>
      </c>
      <c r="B125" s="80" t="s">
        <v>695</v>
      </c>
      <c r="C125" s="74" t="s">
        <v>314</v>
      </c>
      <c r="D125" s="74" t="s">
        <v>696</v>
      </c>
      <c r="E125" s="74" t="s">
        <v>697</v>
      </c>
      <c r="F125" s="74" t="s">
        <v>625</v>
      </c>
      <c r="G125" s="77"/>
    </row>
    <row r="126" spans="1:7" s="112" customFormat="1" ht="38.25" customHeight="1" x14ac:dyDescent="0.2">
      <c r="A126" s="78">
        <v>827</v>
      </c>
      <c r="B126" s="80" t="s">
        <v>699</v>
      </c>
      <c r="C126" s="74" t="s">
        <v>348</v>
      </c>
      <c r="D126" s="74" t="s">
        <v>707</v>
      </c>
      <c r="E126" s="74" t="s">
        <v>706</v>
      </c>
      <c r="F126" s="74" t="s">
        <v>706</v>
      </c>
      <c r="G126" s="77"/>
    </row>
    <row r="127" spans="1:7" s="112" customFormat="1" ht="45" x14ac:dyDescent="0.2">
      <c r="A127" s="78">
        <v>866</v>
      </c>
      <c r="B127" s="80" t="s">
        <v>713</v>
      </c>
      <c r="C127" s="74" t="s">
        <v>291</v>
      </c>
      <c r="D127" s="74" t="s">
        <v>288</v>
      </c>
      <c r="E127" s="74" t="s">
        <v>716</v>
      </c>
      <c r="F127" s="74" t="s">
        <v>560</v>
      </c>
      <c r="G127" s="77"/>
    </row>
    <row r="128" spans="1:7" s="21" customFormat="1" x14ac:dyDescent="0.2">
      <c r="A128" s="75"/>
      <c r="B128" s="81"/>
      <c r="C128" s="76"/>
      <c r="D128" s="76"/>
      <c r="E128" s="76"/>
      <c r="F128" s="76"/>
      <c r="G128" s="77"/>
    </row>
    <row r="129" spans="1:7" s="21" customFormat="1" x14ac:dyDescent="0.2">
      <c r="A129" s="35" t="s">
        <v>432</v>
      </c>
      <c r="B129" s="20" t="s">
        <v>433</v>
      </c>
      <c r="E129" s="69"/>
      <c r="G129" s="77"/>
    </row>
    <row r="130" spans="1:7" s="21" customFormat="1" x14ac:dyDescent="0.2">
      <c r="A130" s="35" t="s">
        <v>434</v>
      </c>
      <c r="B130" s="21" t="s">
        <v>292</v>
      </c>
      <c r="E130" s="76"/>
      <c r="G130" s="77"/>
    </row>
    <row r="131" spans="1:7" s="21" customFormat="1" x14ac:dyDescent="0.2">
      <c r="A131" s="35" t="s">
        <v>435</v>
      </c>
      <c r="B131" s="20" t="s">
        <v>279</v>
      </c>
      <c r="G131" s="77"/>
    </row>
    <row r="132" spans="1:7" s="21" customFormat="1" x14ac:dyDescent="0.2">
      <c r="A132" s="35" t="s">
        <v>436</v>
      </c>
      <c r="B132" s="21" t="s">
        <v>437</v>
      </c>
      <c r="G132" s="77"/>
    </row>
    <row r="133" spans="1:7" s="21" customFormat="1" x14ac:dyDescent="0.2">
      <c r="A133" s="35" t="s">
        <v>438</v>
      </c>
      <c r="B133" s="21" t="s">
        <v>439</v>
      </c>
      <c r="G133" s="77"/>
    </row>
    <row r="134" spans="1:7" s="21" customFormat="1" x14ac:dyDescent="0.2">
      <c r="A134" s="35" t="s">
        <v>440</v>
      </c>
      <c r="B134" s="21" t="s">
        <v>441</v>
      </c>
      <c r="G134" s="77"/>
    </row>
    <row r="135" spans="1:7" s="21" customFormat="1" x14ac:dyDescent="0.2">
      <c r="A135" s="35" t="s">
        <v>477</v>
      </c>
      <c r="B135" s="21" t="s">
        <v>478</v>
      </c>
      <c r="G135" s="77"/>
    </row>
    <row r="136" spans="1:7" s="21" customFormat="1" x14ac:dyDescent="0.2">
      <c r="A136" s="35" t="s">
        <v>487</v>
      </c>
      <c r="B136" s="21" t="s">
        <v>488</v>
      </c>
      <c r="G136" s="77"/>
    </row>
    <row r="137" spans="1:7" s="21" customFormat="1" x14ac:dyDescent="0.2">
      <c r="A137" s="35" t="s">
        <v>494</v>
      </c>
      <c r="B137" s="21" t="s">
        <v>495</v>
      </c>
      <c r="G137" s="77"/>
    </row>
    <row r="138" spans="1:7" s="21" customFormat="1" x14ac:dyDescent="0.2">
      <c r="A138" s="35" t="s">
        <v>519</v>
      </c>
      <c r="B138" s="21" t="s">
        <v>570</v>
      </c>
      <c r="G138" s="77"/>
    </row>
    <row r="139" spans="1:7" s="21" customFormat="1" x14ac:dyDescent="0.2">
      <c r="A139" s="35"/>
      <c r="G139" s="77"/>
    </row>
    <row r="140" spans="1:7" s="21" customFormat="1" x14ac:dyDescent="0.2">
      <c r="A140" s="189" t="s">
        <v>442</v>
      </c>
      <c r="B140" s="189"/>
      <c r="C140" s="189"/>
      <c r="D140" s="189"/>
      <c r="E140" s="189"/>
      <c r="F140" s="189"/>
      <c r="G140" s="77"/>
    </row>
    <row r="141" spans="1:7" s="21" customFormat="1" x14ac:dyDescent="0.2">
      <c r="A141" s="189"/>
      <c r="B141" s="189"/>
      <c r="C141" s="189"/>
      <c r="D141" s="189"/>
      <c r="E141" s="189"/>
      <c r="F141" s="189"/>
      <c r="G141" s="77"/>
    </row>
    <row r="142" spans="1:7" s="21" customFormat="1" x14ac:dyDescent="0.2">
      <c r="A142" s="189"/>
      <c r="B142" s="189"/>
      <c r="C142" s="189"/>
      <c r="D142" s="189"/>
      <c r="E142" s="189"/>
      <c r="F142" s="189"/>
      <c r="G142" s="77"/>
    </row>
    <row r="143" spans="1:7" s="21" customFormat="1" x14ac:dyDescent="0.2">
      <c r="A143" s="189"/>
      <c r="B143" s="189"/>
      <c r="C143" s="189"/>
      <c r="D143" s="189"/>
      <c r="E143" s="189"/>
      <c r="F143" s="189"/>
      <c r="G143" s="77"/>
    </row>
    <row r="144" spans="1:7" s="21" customFormat="1" x14ac:dyDescent="0.2">
      <c r="A144" s="35"/>
      <c r="B144" s="35"/>
      <c r="G144" s="77"/>
    </row>
    <row r="145" spans="1:7" s="21" customFormat="1" x14ac:dyDescent="0.2">
      <c r="A145" s="35"/>
      <c r="B145" s="35"/>
      <c r="G145" s="77"/>
    </row>
    <row r="146" spans="1:7" s="21" customFormat="1" x14ac:dyDescent="0.2">
      <c r="A146" s="35"/>
      <c r="B146" s="35"/>
      <c r="C146" s="63"/>
      <c r="G146" s="77"/>
    </row>
    <row r="147" spans="1:7" s="21" customFormat="1" x14ac:dyDescent="0.2">
      <c r="A147" s="35"/>
      <c r="B147" s="35"/>
      <c r="G147" s="77"/>
    </row>
    <row r="148" spans="1:7" s="21" customFormat="1" x14ac:dyDescent="0.2">
      <c r="A148" s="35"/>
      <c r="B148" s="35"/>
      <c r="G148" s="77"/>
    </row>
    <row r="149" spans="1:7" s="21" customFormat="1" x14ac:dyDescent="0.2">
      <c r="A149" s="35"/>
      <c r="B149" s="35"/>
      <c r="G149" s="77"/>
    </row>
    <row r="150" spans="1:7" s="21" customFormat="1" x14ac:dyDescent="0.2">
      <c r="A150" s="35"/>
      <c r="B150" s="35"/>
      <c r="G150" s="77"/>
    </row>
    <row r="151" spans="1:7" s="21" customFormat="1" x14ac:dyDescent="0.2">
      <c r="A151" s="35"/>
      <c r="B151" s="35"/>
      <c r="G151" s="77"/>
    </row>
    <row r="152" spans="1:7" s="21" customFormat="1" x14ac:dyDescent="0.2">
      <c r="A152" s="35"/>
      <c r="B152" s="35"/>
      <c r="G152" s="77"/>
    </row>
    <row r="153" spans="1:7" s="21" customFormat="1" x14ac:dyDescent="0.2">
      <c r="A153" s="35"/>
      <c r="B153" s="35"/>
      <c r="G153" s="77"/>
    </row>
    <row r="154" spans="1:7" s="21" customFormat="1" x14ac:dyDescent="0.2">
      <c r="A154" s="35"/>
      <c r="B154" s="35"/>
      <c r="G154" s="77"/>
    </row>
    <row r="155" spans="1:7" s="21" customFormat="1" x14ac:dyDescent="0.2">
      <c r="A155" s="35"/>
      <c r="B155" s="35"/>
      <c r="G155" s="77"/>
    </row>
    <row r="156" spans="1:7" s="21" customFormat="1" x14ac:dyDescent="0.2">
      <c r="A156" s="35"/>
      <c r="B156" s="35"/>
      <c r="G156" s="77"/>
    </row>
    <row r="157" spans="1:7" s="21" customFormat="1" x14ac:dyDescent="0.2">
      <c r="A157" s="35"/>
      <c r="B157" s="35"/>
      <c r="G157" s="77"/>
    </row>
    <row r="158" spans="1:7" s="21" customFormat="1" x14ac:dyDescent="0.2">
      <c r="A158" s="35"/>
      <c r="B158" s="35"/>
      <c r="G158" s="77"/>
    </row>
    <row r="159" spans="1:7" s="21" customFormat="1" x14ac:dyDescent="0.2">
      <c r="A159" s="35"/>
      <c r="B159" s="35"/>
      <c r="G159" s="77"/>
    </row>
    <row r="160" spans="1:7" s="21" customFormat="1" x14ac:dyDescent="0.2">
      <c r="A160" s="35"/>
      <c r="B160" s="35"/>
      <c r="G160" s="77"/>
    </row>
    <row r="161" spans="1:7" s="21" customFormat="1" x14ac:dyDescent="0.2">
      <c r="A161" s="35"/>
      <c r="B161" s="35"/>
      <c r="G161" s="77"/>
    </row>
    <row r="162" spans="1:7" s="21" customFormat="1" x14ac:dyDescent="0.2">
      <c r="A162" s="35"/>
      <c r="B162" s="35"/>
      <c r="G162" s="77"/>
    </row>
    <row r="163" spans="1:7" s="21" customFormat="1" x14ac:dyDescent="0.2">
      <c r="A163" s="35"/>
      <c r="B163" s="35"/>
      <c r="G163" s="77"/>
    </row>
    <row r="164" spans="1:7" s="21" customFormat="1" x14ac:dyDescent="0.2">
      <c r="A164" s="35"/>
      <c r="B164" s="35"/>
      <c r="G164" s="77"/>
    </row>
    <row r="165" spans="1:7" s="21" customFormat="1" x14ac:dyDescent="0.2">
      <c r="A165" s="35"/>
      <c r="B165" s="35"/>
      <c r="G165" s="77"/>
    </row>
    <row r="166" spans="1:7" s="21" customFormat="1" x14ac:dyDescent="0.2">
      <c r="A166" s="35"/>
      <c r="B166" s="35"/>
      <c r="G166" s="77"/>
    </row>
    <row r="167" spans="1:7" s="21" customFormat="1" x14ac:dyDescent="0.2">
      <c r="A167" s="35"/>
      <c r="B167" s="35"/>
      <c r="G167" s="77"/>
    </row>
    <row r="168" spans="1:7" s="21" customFormat="1" x14ac:dyDescent="0.2">
      <c r="A168" s="35"/>
      <c r="B168" s="35"/>
      <c r="G168" s="77"/>
    </row>
    <row r="169" spans="1:7" s="21" customFormat="1" x14ac:dyDescent="0.2">
      <c r="A169" s="35"/>
      <c r="B169" s="35"/>
      <c r="G169" s="77"/>
    </row>
  </sheetData>
  <autoFilter ref="C1:C169"/>
  <mergeCells count="1">
    <mergeCell ref="A140:F143"/>
  </mergeCells>
  <phoneticPr fontId="2" type="noConversion"/>
  <pageMargins left="0.75" right="0.75" top="1" bottom="1" header="0" footer="0"/>
  <pageSetup paperSize="9" scale="59" fitToHeight="7"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Bonos Vig Sec</vt:lpstr>
      <vt:lpstr>Amort e Int</vt:lpstr>
      <vt:lpstr>Coloc</vt:lpstr>
      <vt:lpstr>Activos Securitizados</vt:lpstr>
      <vt:lpstr>'Activos Securitizados'!Títulos_a_imprimir</vt:lpstr>
    </vt:vector>
  </TitlesOfParts>
  <Company>OEM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pereda</dc:creator>
  <cp:lastModifiedBy>Olivares Chávez Osvaldo Felipe</cp:lastModifiedBy>
  <cp:lastPrinted>2019-01-10T17:52:30Z</cp:lastPrinted>
  <dcterms:created xsi:type="dcterms:W3CDTF">2001-01-06T19:47:03Z</dcterms:created>
  <dcterms:modified xsi:type="dcterms:W3CDTF">2019-03-21T03:14:22Z</dcterms:modified>
</cp:coreProperties>
</file>