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J44" i="2" l="1"/>
  <c r="I44" i="2"/>
  <c r="H44" i="2"/>
  <c r="G44" i="2"/>
  <c r="F44" i="2"/>
  <c r="E44" i="2"/>
  <c r="D44" i="2"/>
  <c r="C44" i="2"/>
  <c r="K43" i="2"/>
  <c r="L43" i="2" s="1"/>
  <c r="J43" i="2"/>
  <c r="F43" i="2"/>
  <c r="K42" i="2"/>
  <c r="L42" i="2" s="1"/>
  <c r="J42" i="2"/>
  <c r="F42" i="2"/>
  <c r="K41" i="2"/>
  <c r="J41" i="2"/>
  <c r="F41" i="2"/>
  <c r="K40" i="2"/>
  <c r="J40" i="2"/>
  <c r="F40" i="2"/>
  <c r="K39" i="2"/>
  <c r="L39" i="2" s="1"/>
  <c r="J39" i="2"/>
  <c r="F39" i="2"/>
  <c r="K38" i="2"/>
  <c r="L38" i="2" s="1"/>
  <c r="J38" i="2"/>
  <c r="F38" i="2"/>
  <c r="K37" i="2"/>
  <c r="J37" i="2"/>
  <c r="F37" i="2"/>
  <c r="K36" i="2"/>
  <c r="J36" i="2"/>
  <c r="F36" i="2"/>
  <c r="K35" i="2"/>
  <c r="L35" i="2" s="1"/>
  <c r="J35" i="2"/>
  <c r="F35" i="2"/>
  <c r="K34" i="2"/>
  <c r="L34" i="2" s="1"/>
  <c r="J34" i="2"/>
  <c r="F34" i="2"/>
  <c r="K33" i="2"/>
  <c r="J33" i="2"/>
  <c r="F33" i="2"/>
  <c r="K32" i="2"/>
  <c r="J32" i="2"/>
  <c r="F32" i="2"/>
  <c r="K31" i="2"/>
  <c r="L31" i="2" s="1"/>
  <c r="J31" i="2"/>
  <c r="F31" i="2"/>
  <c r="K30" i="2"/>
  <c r="L30" i="2" s="1"/>
  <c r="J30" i="2"/>
  <c r="F30" i="2"/>
  <c r="K29" i="2"/>
  <c r="J29" i="2"/>
  <c r="F29" i="2"/>
  <c r="K28" i="2"/>
  <c r="J28" i="2"/>
  <c r="F28" i="2"/>
  <c r="K27" i="2"/>
  <c r="L27" i="2" s="1"/>
  <c r="J27" i="2"/>
  <c r="F27" i="2"/>
  <c r="K26" i="2"/>
  <c r="L26" i="2" s="1"/>
  <c r="J26" i="2"/>
  <c r="F26" i="2"/>
  <c r="K25" i="2"/>
  <c r="J25" i="2"/>
  <c r="F25" i="2"/>
  <c r="K24" i="2"/>
  <c r="J24" i="2"/>
  <c r="F24" i="2"/>
  <c r="K23" i="2"/>
  <c r="L23" i="2" s="1"/>
  <c r="J23" i="2"/>
  <c r="F23" i="2"/>
  <c r="K22" i="2"/>
  <c r="L22" i="2" s="1"/>
  <c r="J22" i="2"/>
  <c r="F22" i="2"/>
  <c r="K21" i="2"/>
  <c r="J21" i="2"/>
  <c r="F21" i="2"/>
  <c r="K20" i="2"/>
  <c r="J20" i="2"/>
  <c r="F20" i="2"/>
  <c r="K19" i="2"/>
  <c r="L19" i="2" s="1"/>
  <c r="J19" i="2"/>
  <c r="F19" i="2"/>
  <c r="K18" i="2"/>
  <c r="L18" i="2" s="1"/>
  <c r="J18" i="2"/>
  <c r="F18" i="2"/>
  <c r="K17" i="2"/>
  <c r="J17" i="2"/>
  <c r="F17" i="2"/>
  <c r="K16" i="2"/>
  <c r="J16" i="2"/>
  <c r="F16" i="2"/>
  <c r="K15" i="2"/>
  <c r="L15" i="2" s="1"/>
  <c r="J15" i="2"/>
  <c r="F15" i="2"/>
  <c r="K14" i="2"/>
  <c r="L14" i="2" s="1"/>
  <c r="J14" i="2"/>
  <c r="F14" i="2"/>
  <c r="K13" i="2"/>
  <c r="J13" i="2"/>
  <c r="F13" i="2"/>
  <c r="K12" i="2"/>
  <c r="J12" i="2"/>
  <c r="F12" i="2"/>
  <c r="K11" i="2"/>
  <c r="L11" i="2" s="1"/>
  <c r="J11" i="2"/>
  <c r="F11" i="2"/>
  <c r="K10" i="2"/>
  <c r="L10" i="2" s="1"/>
  <c r="J10" i="2"/>
  <c r="F10" i="2"/>
  <c r="K9" i="2"/>
  <c r="K44" i="2" s="1"/>
  <c r="J9" i="2"/>
  <c r="F9" i="2"/>
  <c r="J82" i="1"/>
  <c r="I82" i="1"/>
  <c r="H82" i="1"/>
  <c r="F82" i="1"/>
  <c r="E82" i="1"/>
  <c r="D82" i="1"/>
  <c r="L81" i="1"/>
  <c r="K81" i="1"/>
  <c r="G81" i="1"/>
  <c r="K80" i="1"/>
  <c r="K82" i="1" s="1"/>
  <c r="G80" i="1"/>
  <c r="K79" i="1"/>
  <c r="G79" i="1"/>
  <c r="L79" i="1" s="1"/>
  <c r="K78" i="1"/>
  <c r="G78" i="1"/>
  <c r="L78" i="1" s="1"/>
  <c r="J74" i="1"/>
  <c r="I74" i="1"/>
  <c r="H74" i="1"/>
  <c r="F74" i="1"/>
  <c r="E74" i="1"/>
  <c r="D74" i="1"/>
  <c r="K73" i="1"/>
  <c r="G73" i="1"/>
  <c r="L73" i="1" s="1"/>
  <c r="L72" i="1"/>
  <c r="K72" i="1"/>
  <c r="G72" i="1"/>
  <c r="K71" i="1"/>
  <c r="L71" i="1" s="1"/>
  <c r="G71" i="1"/>
  <c r="K70" i="1"/>
  <c r="K74" i="1" s="1"/>
  <c r="G70" i="1"/>
  <c r="G74" i="1" s="1"/>
  <c r="L74" i="1" s="1"/>
  <c r="I63" i="1"/>
  <c r="J63" i="1" s="1"/>
  <c r="H63" i="1"/>
  <c r="G63" i="1"/>
  <c r="E63" i="1"/>
  <c r="F63" i="1" s="1"/>
  <c r="D63" i="1"/>
  <c r="C63" i="1"/>
  <c r="J62" i="1"/>
  <c r="K62" i="1" s="1"/>
  <c r="F62" i="1"/>
  <c r="J61" i="1"/>
  <c r="F61" i="1"/>
  <c r="K61" i="1" s="1"/>
  <c r="J60" i="1"/>
  <c r="F60" i="1"/>
  <c r="K60" i="1" s="1"/>
  <c r="K59" i="1"/>
  <c r="J59" i="1"/>
  <c r="F59" i="1"/>
  <c r="J58" i="1"/>
  <c r="K58" i="1" s="1"/>
  <c r="F58" i="1"/>
  <c r="F57" i="1"/>
  <c r="J56" i="1"/>
  <c r="K56" i="1" s="1"/>
  <c r="F56" i="1"/>
  <c r="J55" i="1"/>
  <c r="F55" i="1"/>
  <c r="K55" i="1" s="1"/>
  <c r="J54" i="1"/>
  <c r="F54" i="1"/>
  <c r="K54" i="1" s="1"/>
  <c r="K53" i="1"/>
  <c r="J53" i="1"/>
  <c r="F53" i="1"/>
  <c r="J52" i="1"/>
  <c r="K52" i="1" s="1"/>
  <c r="F52" i="1"/>
  <c r="J51" i="1"/>
  <c r="F51" i="1"/>
  <c r="K51" i="1" s="1"/>
  <c r="I50" i="1"/>
  <c r="H50" i="1"/>
  <c r="H64" i="1" s="1"/>
  <c r="G50" i="1"/>
  <c r="J50" i="1" s="1"/>
  <c r="E50" i="1"/>
  <c r="D50" i="1"/>
  <c r="D64" i="1" s="1"/>
  <c r="C50" i="1"/>
  <c r="F50" i="1" s="1"/>
  <c r="J49" i="1"/>
  <c r="F49" i="1"/>
  <c r="K49" i="1" s="1"/>
  <c r="J48" i="1"/>
  <c r="F48" i="1"/>
  <c r="K48" i="1" s="1"/>
  <c r="K47" i="1"/>
  <c r="J47" i="1"/>
  <c r="F47" i="1"/>
  <c r="J46" i="1"/>
  <c r="K46" i="1" s="1"/>
  <c r="F46" i="1"/>
  <c r="J45" i="1"/>
  <c r="F45" i="1"/>
  <c r="K45" i="1" s="1"/>
  <c r="J44" i="1"/>
  <c r="F44" i="1"/>
  <c r="K44" i="1" s="1"/>
  <c r="K43" i="1"/>
  <c r="J43" i="1"/>
  <c r="F43" i="1"/>
  <c r="J42" i="1"/>
  <c r="K42" i="1" s="1"/>
  <c r="F42" i="1"/>
  <c r="J41" i="1"/>
  <c r="F41" i="1"/>
  <c r="K41" i="1" s="1"/>
  <c r="J40" i="1"/>
  <c r="F40" i="1"/>
  <c r="K40" i="1" s="1"/>
  <c r="K39" i="1"/>
  <c r="J39" i="1"/>
  <c r="F39" i="1"/>
  <c r="J38" i="1"/>
  <c r="K38" i="1" s="1"/>
  <c r="F38" i="1"/>
  <c r="I37" i="1"/>
  <c r="I64" i="1" s="1"/>
  <c r="H37" i="1"/>
  <c r="G37" i="1"/>
  <c r="E37" i="1"/>
  <c r="E64" i="1" s="1"/>
  <c r="D37" i="1"/>
  <c r="C37" i="1"/>
  <c r="J36" i="1"/>
  <c r="K36" i="1" s="1"/>
  <c r="F36" i="1"/>
  <c r="J35" i="1"/>
  <c r="K35" i="1" s="1"/>
  <c r="F35" i="1"/>
  <c r="J34" i="1"/>
  <c r="F34" i="1"/>
  <c r="K34" i="1" s="1"/>
  <c r="K33" i="1"/>
  <c r="J33" i="1"/>
  <c r="F33" i="1"/>
  <c r="J32" i="1"/>
  <c r="K32" i="1" s="1"/>
  <c r="F32" i="1"/>
  <c r="J31" i="1"/>
  <c r="K31" i="1" s="1"/>
  <c r="F31" i="1"/>
  <c r="J30" i="1"/>
  <c r="F30" i="1"/>
  <c r="K30" i="1" s="1"/>
  <c r="K29" i="1"/>
  <c r="J29" i="1"/>
  <c r="F29" i="1"/>
  <c r="J28" i="1"/>
  <c r="K28" i="1" s="1"/>
  <c r="F28" i="1"/>
  <c r="J27" i="1"/>
  <c r="K27" i="1" s="1"/>
  <c r="F27" i="1"/>
  <c r="J26" i="1"/>
  <c r="F26" i="1"/>
  <c r="K26" i="1" s="1"/>
  <c r="K25" i="1"/>
  <c r="J25" i="1"/>
  <c r="F25" i="1"/>
  <c r="J24" i="1"/>
  <c r="I24" i="1"/>
  <c r="H24" i="1"/>
  <c r="G24" i="1"/>
  <c r="F24" i="1"/>
  <c r="E24" i="1"/>
  <c r="D24" i="1"/>
  <c r="C24" i="1"/>
  <c r="K23" i="1"/>
  <c r="J23" i="1"/>
  <c r="F23" i="1"/>
  <c r="J22" i="1"/>
  <c r="K22" i="1" s="1"/>
  <c r="F22" i="1"/>
  <c r="J21" i="1"/>
  <c r="K21" i="1" s="1"/>
  <c r="F21" i="1"/>
  <c r="J20" i="1"/>
  <c r="F20" i="1"/>
  <c r="K20" i="1" s="1"/>
  <c r="K19" i="1"/>
  <c r="J19" i="1"/>
  <c r="F19" i="1"/>
  <c r="J18" i="1"/>
  <c r="K18" i="1" s="1"/>
  <c r="F18" i="1"/>
  <c r="J17" i="1"/>
  <c r="K17" i="1" s="1"/>
  <c r="F17" i="1"/>
  <c r="J16" i="1"/>
  <c r="F16" i="1"/>
  <c r="K16" i="1" s="1"/>
  <c r="K15" i="1"/>
  <c r="J15" i="1"/>
  <c r="F15" i="1"/>
  <c r="J14" i="1"/>
  <c r="K14" i="1" s="1"/>
  <c r="F14" i="1"/>
  <c r="J13" i="1"/>
  <c r="K13" i="1" s="1"/>
  <c r="F13" i="1"/>
  <c r="J12" i="1"/>
  <c r="F12" i="1"/>
  <c r="K12" i="1" s="1"/>
  <c r="I11" i="1"/>
  <c r="H11" i="1"/>
  <c r="G11" i="1"/>
  <c r="G64" i="1" s="1"/>
  <c r="E11" i="1"/>
  <c r="D11" i="1"/>
  <c r="C11" i="1"/>
  <c r="C64" i="1" s="1"/>
  <c r="F64" i="1" s="1"/>
  <c r="J10" i="1"/>
  <c r="F10" i="1"/>
  <c r="K10" i="1" s="1"/>
  <c r="K9" i="1"/>
  <c r="K11" i="1" s="1"/>
  <c r="J9" i="1"/>
  <c r="F9" i="1"/>
  <c r="K24" i="1" l="1"/>
  <c r="L13" i="2"/>
  <c r="L17" i="2"/>
  <c r="L21" i="2"/>
  <c r="L25" i="2"/>
  <c r="L29" i="2"/>
  <c r="L33" i="2"/>
  <c r="L37" i="2"/>
  <c r="L41" i="2"/>
  <c r="J64" i="1"/>
  <c r="K37" i="1"/>
  <c r="K50" i="1"/>
  <c r="K64" i="1" s="1"/>
  <c r="K63" i="1"/>
  <c r="L12" i="2"/>
  <c r="L16" i="2"/>
  <c r="L20" i="2"/>
  <c r="L24" i="2"/>
  <c r="L28" i="2"/>
  <c r="L32" i="2"/>
  <c r="L36" i="2"/>
  <c r="L40" i="2"/>
  <c r="G82" i="1"/>
  <c r="L82" i="1" s="1"/>
  <c r="J37" i="1"/>
  <c r="L80" i="1"/>
  <c r="L9" i="2"/>
  <c r="L70" i="1"/>
  <c r="F37" i="1"/>
  <c r="F11" i="1"/>
  <c r="J11" i="1"/>
  <c r="L44" i="2" l="1"/>
</calcChain>
</file>

<file path=xl/sharedStrings.xml><?xml version="1.0" encoding="utf-8"?>
<sst xmlns="http://schemas.openxmlformats.org/spreadsheetml/2006/main" count="272" uniqueCount="115">
  <si>
    <r>
      <t xml:space="preserve">ANÁLISIS DE INCUMPLIMIENTOS - </t>
    </r>
    <r>
      <rPr>
        <b/>
        <sz val="14"/>
        <color indexed="10"/>
        <rFont val="Calibri"/>
        <family val="2"/>
      </rPr>
      <t>AGOSTO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</si>
  <si>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</si>
  <si>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</si>
  <si>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</si>
  <si>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</si>
  <si>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</si>
  <si>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</si>
  <si>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</si>
  <si>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</si>
  <si>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</si>
  <si>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</si>
  <si>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</si>
  <si>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</si>
  <si>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</si>
  <si>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</si>
  <si>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</si>
  <si>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</si>
  <si>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</si>
  <si>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</si>
  <si>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</si>
  <si>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</si>
  <si>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</si>
  <si>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</si>
  <si>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</si>
  <si>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</si>
  <si>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</si>
  <si>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</si>
  <si>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</si>
  <si>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</si>
  <si>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</si>
  <si>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</si>
  <si>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</si>
  <si>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</si>
  <si>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</si>
  <si>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</si>
  <si>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</si>
  <si>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</si>
  <si>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</si>
  <si>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</si>
  <si>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</si>
  <si>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</si>
  <si>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</si>
  <si>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</si>
  <si>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</si>
  <si>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</si>
  <si>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</si>
  <si>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</si>
  <si>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</si>
  <si>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</si>
  <si>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</si>
  <si>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</si>
  <si>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</si>
  <si>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CHG Corredores de Bolsa </t>
  </si>
  <si>
    <t>GBM</t>
  </si>
  <si>
    <t xml:space="preserve">Moneda Corredores de Bolsa Limitada </t>
  </si>
  <si>
    <t>BCI</t>
  </si>
  <si>
    <t xml:space="preserve">Chile Market S.A. Corredores de Bolsa </t>
  </si>
  <si>
    <t>MERRILL</t>
  </si>
  <si>
    <t>Agencia de Valores SURA S.A.</t>
  </si>
  <si>
    <t>CORPBANCA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</si>
  <si>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</si>
  <si>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</si>
  <si>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</si>
  <si>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</si>
  <si>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</si>
  <si>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</si>
  <si>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</si>
  <si>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DEUTSCHE</t>
  </si>
  <si>
    <t>EUROAMER</t>
  </si>
  <si>
    <t>BANESTADO</t>
  </si>
  <si>
    <t>JP MORGAN</t>
  </si>
  <si>
    <t>MBI</t>
  </si>
  <si>
    <t>BANCHILE</t>
  </si>
  <si>
    <t>CRUZDELSUR</t>
  </si>
  <si>
    <t>NEVASA</t>
  </si>
  <si>
    <t>CONSORCIO</t>
  </si>
  <si>
    <t>PENTA</t>
  </si>
  <si>
    <t>TANNER</t>
  </si>
  <si>
    <t>BTG</t>
  </si>
  <si>
    <t>ITAU BBA</t>
  </si>
  <si>
    <t>VANTRUST</t>
  </si>
  <si>
    <t>DEUTSCHE BANK</t>
  </si>
  <si>
    <t>FIT</t>
  </si>
  <si>
    <t>CBBEC (*)</t>
  </si>
  <si>
    <t>LARRAGAR</t>
  </si>
  <si>
    <t>MOLINA (*)</t>
  </si>
  <si>
    <t>FINANZAS</t>
  </si>
  <si>
    <t>ITAU AGF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</si>
  <si>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</si>
  <si>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</si>
  <si>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</si>
  <si>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</si>
  <si>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AGOSTO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</si>
  <si>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</si>
  <si>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</si>
  <si>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</si>
  <si>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</si>
  <si>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</si>
  <si>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</si>
  <si>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</si>
  <si>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</si>
  <si>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</si>
  <si>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</si>
  <si>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</si>
  <si>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</si>
  <si>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</si>
  <si>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</si>
  <si>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</si>
  <si>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INCUMPLIMIENTOS EN CÁMARA DE COMPENSACIÓN</t>
  </si>
  <si>
    <t>Agrupación PM</t>
  </si>
  <si>
    <t>Agrupación PH</t>
  </si>
  <si>
    <t>Extraordinario</t>
  </si>
  <si>
    <t>B</t>
  </si>
  <si>
    <t>CRUZ DEL SUR</t>
  </si>
  <si>
    <t>Incidente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</si>
</sst>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1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20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297</c:v>
                </c:pt>
                <c:pt idx="1">
                  <c:v>71</c:v>
                </c:pt>
                <c:pt idx="2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485</c:v>
                </c:pt>
                <c:pt idx="1">
                  <c:v>9</c:v>
                </c:pt>
                <c:pt idx="2">
                  <c:v>46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41" t="s">
        <v>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</row>
    <row r="6" spans="2:18" ht="16.5" thickTop="1" thickBot="1" x14ac:dyDescent="0.3"/>
    <row r="7" spans="2:18" ht="15.75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t="15.75" hidden="1" thickBot="1" x14ac:dyDescent="0.3">
      <c r="B38" s="10" t="s">
        <v>13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t="15.75" hidden="1" thickBot="1" x14ac:dyDescent="0.3">
      <c r="B39" s="26" t="s">
        <v>14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t="15.75" hidden="1" thickBot="1" x14ac:dyDescent="0.3">
      <c r="B40" s="26" t="s">
        <v>15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t="15.75" hidden="1" thickBot="1" x14ac:dyDescent="0.3">
      <c r="B41" s="26" t="s">
        <v>16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t="15.75" hidden="1" thickBot="1" x14ac:dyDescent="0.3">
      <c r="B42" s="26" t="s">
        <v>17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t="15.75" hidden="1" thickBot="1" x14ac:dyDescent="0.3">
      <c r="B43" s="26" t="s">
        <v>18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ht="15.75" hidden="1" thickBot="1" x14ac:dyDescent="0.3">
      <c r="B44" s="26" t="s">
        <v>19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ht="15.75" hidden="1" thickBot="1" x14ac:dyDescent="0.3">
      <c r="B45" s="26" t="s">
        <v>20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ht="15.75" hidden="1" thickBot="1" x14ac:dyDescent="0.3">
      <c r="B46" s="26" t="s">
        <v>21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ht="15.75" hidden="1" thickBot="1" x14ac:dyDescent="0.3">
      <c r="B47" s="26" t="s">
        <v>22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ht="15.75" hidden="1" thickBot="1" x14ac:dyDescent="0.3">
      <c r="B48" s="26" t="s">
        <v>10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hidden="1" thickBot="1" x14ac:dyDescent="0.3">
      <c r="B49" s="16" t="s">
        <v>11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25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14</v>
      </c>
      <c r="C52" s="32"/>
      <c r="D52" s="33"/>
      <c r="E52" s="33"/>
      <c r="F52" s="29">
        <f t="shared" si="3"/>
        <v>0</v>
      </c>
      <c r="G52" s="32">
        <v>3</v>
      </c>
      <c r="H52" s="33">
        <v>3</v>
      </c>
      <c r="I52" s="33">
        <v>2</v>
      </c>
      <c r="J52" s="34">
        <f t="shared" si="6"/>
        <v>8</v>
      </c>
      <c r="K52" s="35">
        <f t="shared" ref="K52:K62" si="10">+F52+J52</f>
        <v>8</v>
      </c>
    </row>
    <row r="53" spans="2:11" x14ac:dyDescent="0.25">
      <c r="B53" s="26" t="s">
        <v>15</v>
      </c>
      <c r="C53" s="32"/>
      <c r="D53" s="33"/>
      <c r="E53" s="33"/>
      <c r="F53" s="29">
        <f t="shared" si="3"/>
        <v>0</v>
      </c>
      <c r="G53" s="32">
        <v>4</v>
      </c>
      <c r="H53" s="33">
        <v>1</v>
      </c>
      <c r="I53" s="33">
        <v>1</v>
      </c>
      <c r="J53" s="34">
        <f t="shared" si="6"/>
        <v>6</v>
      </c>
      <c r="K53" s="35">
        <f t="shared" si="10"/>
        <v>6</v>
      </c>
    </row>
    <row r="54" spans="2:11" x14ac:dyDescent="0.25">
      <c r="B54" s="26" t="s">
        <v>16</v>
      </c>
      <c r="C54" s="32"/>
      <c r="D54" s="33"/>
      <c r="E54" s="33"/>
      <c r="F54" s="29">
        <f t="shared" si="3"/>
        <v>0</v>
      </c>
      <c r="G54" s="32">
        <v>3</v>
      </c>
      <c r="H54" s="33">
        <v>1</v>
      </c>
      <c r="I54" s="33">
        <v>6</v>
      </c>
      <c r="J54" s="34">
        <f t="shared" si="6"/>
        <v>10</v>
      </c>
      <c r="K54" s="35">
        <f t="shared" si="10"/>
        <v>10</v>
      </c>
    </row>
    <row r="55" spans="2:11" x14ac:dyDescent="0.25">
      <c r="B55" s="26" t="s">
        <v>17</v>
      </c>
      <c r="C55" s="32"/>
      <c r="D55" s="33"/>
      <c r="E55" s="33"/>
      <c r="F55" s="29">
        <f t="shared" si="3"/>
        <v>0</v>
      </c>
      <c r="G55" s="32">
        <v>4</v>
      </c>
      <c r="H55" s="33">
        <v>4</v>
      </c>
      <c r="I55" s="33">
        <v>3</v>
      </c>
      <c r="J55" s="34">
        <f t="shared" si="6"/>
        <v>11</v>
      </c>
      <c r="K55" s="35">
        <f t="shared" si="10"/>
        <v>11</v>
      </c>
    </row>
    <row r="56" spans="2:11" x14ac:dyDescent="0.25">
      <c r="B56" s="26" t="s">
        <v>18</v>
      </c>
      <c r="C56" s="32"/>
      <c r="D56" s="33"/>
      <c r="E56" s="33"/>
      <c r="F56" s="29">
        <f t="shared" si="3"/>
        <v>0</v>
      </c>
      <c r="G56" s="32">
        <v>8</v>
      </c>
      <c r="H56" s="33">
        <v>1</v>
      </c>
      <c r="I56" s="33">
        <v>5</v>
      </c>
      <c r="J56" s="34">
        <f t="shared" si="6"/>
        <v>14</v>
      </c>
      <c r="K56" s="35">
        <f t="shared" si="10"/>
        <v>14</v>
      </c>
    </row>
    <row r="57" spans="2:11" x14ac:dyDescent="0.25">
      <c r="B57" s="26" t="s">
        <v>19</v>
      </c>
      <c r="C57" s="32"/>
      <c r="D57" s="33"/>
      <c r="E57" s="33"/>
      <c r="F57" s="29">
        <f t="shared" si="3"/>
        <v>0</v>
      </c>
      <c r="G57" s="32">
        <v>5</v>
      </c>
      <c r="H57" s="33"/>
      <c r="I57" s="33">
        <v>3</v>
      </c>
      <c r="J57" s="34">
        <v>8</v>
      </c>
      <c r="K57" s="35">
        <v>8</v>
      </c>
    </row>
    <row r="58" spans="2:11" x14ac:dyDescent="0.25">
      <c r="B58" s="26" t="s">
        <v>20</v>
      </c>
      <c r="C58" s="32">
        <v>1</v>
      </c>
      <c r="D58" s="33"/>
      <c r="E58" s="33"/>
      <c r="F58" s="29">
        <f t="shared" si="3"/>
        <v>1</v>
      </c>
      <c r="G58" s="32">
        <v>7</v>
      </c>
      <c r="H58" s="33">
        <v>1</v>
      </c>
      <c r="I58" s="33">
        <v>2</v>
      </c>
      <c r="J58" s="34">
        <f t="shared" si="6"/>
        <v>10</v>
      </c>
      <c r="K58" s="35">
        <f t="shared" si="10"/>
        <v>11</v>
      </c>
    </row>
    <row r="59" spans="2:11" x14ac:dyDescent="0.25">
      <c r="B59" s="26" t="s">
        <v>21</v>
      </c>
      <c r="C59" s="32"/>
      <c r="D59" s="33"/>
      <c r="E59" s="33"/>
      <c r="F59" s="29">
        <f t="shared" si="3"/>
        <v>0</v>
      </c>
      <c r="G59" s="32"/>
      <c r="H59" s="33"/>
      <c r="I59" s="33"/>
      <c r="J59" s="34">
        <f t="shared" si="6"/>
        <v>0</v>
      </c>
      <c r="K59" s="35">
        <f t="shared" si="10"/>
        <v>0</v>
      </c>
    </row>
    <row r="60" spans="2:11" x14ac:dyDescent="0.25">
      <c r="B60" s="26" t="s">
        <v>22</v>
      </c>
      <c r="C60" s="32"/>
      <c r="D60" s="33"/>
      <c r="E60" s="33"/>
      <c r="F60" s="29">
        <f t="shared" si="3"/>
        <v>0</v>
      </c>
      <c r="G60" s="32"/>
      <c r="H60" s="33"/>
      <c r="I60" s="33"/>
      <c r="J60" s="34">
        <f t="shared" si="6"/>
        <v>0</v>
      </c>
      <c r="K60" s="35">
        <f t="shared" si="10"/>
        <v>0</v>
      </c>
    </row>
    <row r="61" spans="2:11" x14ac:dyDescent="0.25">
      <c r="B61" s="26" t="s">
        <v>10</v>
      </c>
      <c r="C61" s="27"/>
      <c r="D61" s="28"/>
      <c r="E61" s="28"/>
      <c r="F61" s="29">
        <f t="shared" si="3"/>
        <v>0</v>
      </c>
      <c r="G61" s="27"/>
      <c r="H61" s="28"/>
      <c r="I61" s="28"/>
      <c r="J61" s="30">
        <f t="shared" si="6"/>
        <v>0</v>
      </c>
      <c r="K61" s="31">
        <f t="shared" si="10"/>
        <v>0</v>
      </c>
    </row>
    <row r="62" spans="2:11" ht="15.75" thickBot="1" x14ac:dyDescent="0.3">
      <c r="B62" s="16" t="s">
        <v>11</v>
      </c>
      <c r="C62" s="27"/>
      <c r="D62" s="28"/>
      <c r="E62" s="28"/>
      <c r="F62" s="19">
        <f t="shared" si="3"/>
        <v>0</v>
      </c>
      <c r="G62" s="27"/>
      <c r="H62" s="28"/>
      <c r="I62" s="28"/>
      <c r="J62" s="30">
        <f t="shared" si="6"/>
        <v>0</v>
      </c>
      <c r="K62" s="31">
        <f t="shared" si="10"/>
        <v>0</v>
      </c>
    </row>
    <row r="63" spans="2:11" ht="15.75" thickBot="1" x14ac:dyDescent="0.3">
      <c r="B63" s="22" t="s">
        <v>26</v>
      </c>
      <c r="C63" s="23">
        <f>+SUM(C51:C62)</f>
        <v>1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1</v>
      </c>
      <c r="G63" s="23">
        <f>+SUM(G51:G62)</f>
        <v>39</v>
      </c>
      <c r="H63" s="24">
        <f t="shared" ref="H63:I63" si="12">+SUM(H51:H62)</f>
        <v>12</v>
      </c>
      <c r="I63" s="24">
        <f t="shared" si="12"/>
        <v>24</v>
      </c>
      <c r="J63" s="25">
        <f>+SUM(G63:I63)</f>
        <v>75</v>
      </c>
      <c r="K63" s="9">
        <f>+SUM(K51:K62)</f>
        <v>76</v>
      </c>
    </row>
    <row r="64" spans="2:11" ht="15.75" thickBot="1" x14ac:dyDescent="0.3">
      <c r="B64" s="36" t="s">
        <v>27</v>
      </c>
      <c r="C64" s="37">
        <f>+C11+C24+C37+C50+C63</f>
        <v>20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22</v>
      </c>
      <c r="G64" s="37">
        <f t="shared" ref="G64:I64" si="14">+G11+G24+G37+G50+G63</f>
        <v>297</v>
      </c>
      <c r="H64" s="38">
        <f t="shared" si="14"/>
        <v>71</v>
      </c>
      <c r="I64" s="38">
        <f t="shared" si="14"/>
        <v>159</v>
      </c>
      <c r="J64" s="39">
        <f>+SUM(G64:I64)</f>
        <v>527</v>
      </c>
      <c r="K64" s="40">
        <f>+K11+K24+K37+K50+K63</f>
        <v>549</v>
      </c>
    </row>
    <row r="66" spans="2:18" ht="15.75" thickBot="1" x14ac:dyDescent="0.3">
      <c r="B66" s="141" t="s">
        <v>28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</row>
    <row r="67" spans="2:18" ht="16.5" thickTop="1" thickBot="1" x14ac:dyDescent="0.3"/>
    <row r="68" spans="2:18" ht="15.75" thickBot="1" x14ac:dyDescent="0.3">
      <c r="D68" s="125" t="s">
        <v>4</v>
      </c>
      <c r="E68" s="126"/>
      <c r="F68" s="126"/>
      <c r="G68" s="127"/>
      <c r="H68" s="125" t="s">
        <v>5</v>
      </c>
      <c r="I68" s="126"/>
      <c r="J68" s="126"/>
      <c r="K68" s="127"/>
    </row>
    <row r="69" spans="2:18" ht="15.75" thickBot="1" x14ac:dyDescent="0.3">
      <c r="B69" s="41" t="s">
        <v>29</v>
      </c>
      <c r="C69" s="42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3" t="s">
        <v>30</v>
      </c>
      <c r="C70" s="44"/>
      <c r="D70" s="11"/>
      <c r="E70" s="12"/>
      <c r="F70" s="12"/>
      <c r="G70" s="14">
        <f>+SUM(D70:F70)</f>
        <v>0</v>
      </c>
      <c r="H70" s="45">
        <v>273</v>
      </c>
      <c r="I70" s="12">
        <v>70</v>
      </c>
      <c r="J70" s="12">
        <v>142</v>
      </c>
      <c r="K70" s="14">
        <f>+SUM(H70:J70)</f>
        <v>485</v>
      </c>
      <c r="L70" s="46">
        <f>+G70+K70</f>
        <v>485</v>
      </c>
    </row>
    <row r="71" spans="2:18" x14ac:dyDescent="0.25">
      <c r="B71" s="47" t="s">
        <v>31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32</v>
      </c>
      <c r="C72" s="51"/>
      <c r="D72" s="27">
        <v>20</v>
      </c>
      <c r="E72" s="28">
        <v>1</v>
      </c>
      <c r="F72" s="28">
        <v>1</v>
      </c>
      <c r="G72" s="30">
        <f>+SUM(D72:F72)</f>
        <v>22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46</v>
      </c>
    </row>
    <row r="73" spans="2:18" ht="15.75" thickBot="1" x14ac:dyDescent="0.3">
      <c r="B73" s="52" t="s">
        <v>33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9</v>
      </c>
      <c r="C74" s="58"/>
      <c r="D74" s="59">
        <f t="shared" ref="D74:K74" si="15">+SUM(D70:D73)</f>
        <v>20</v>
      </c>
      <c r="E74" s="60">
        <f t="shared" si="15"/>
        <v>1</v>
      </c>
      <c r="F74" s="60">
        <f t="shared" si="15"/>
        <v>1</v>
      </c>
      <c r="G74" s="61">
        <f t="shared" si="15"/>
        <v>22</v>
      </c>
      <c r="H74" s="60">
        <f t="shared" si="15"/>
        <v>297</v>
      </c>
      <c r="I74" s="60">
        <f t="shared" si="15"/>
        <v>71</v>
      </c>
      <c r="J74" s="60">
        <f t="shared" si="15"/>
        <v>159</v>
      </c>
      <c r="K74" s="61">
        <f t="shared" si="15"/>
        <v>527</v>
      </c>
      <c r="L74" s="40">
        <f>+G74+K74</f>
        <v>549</v>
      </c>
    </row>
    <row r="75" spans="2:18" ht="15.75" thickBot="1" x14ac:dyDescent="0.3"/>
    <row r="76" spans="2:18" ht="15.75" thickBot="1" x14ac:dyDescent="0.3">
      <c r="D76" s="125" t="s">
        <v>4</v>
      </c>
      <c r="E76" s="126"/>
      <c r="F76" s="126"/>
      <c r="G76" s="127"/>
      <c r="H76" s="125" t="s">
        <v>5</v>
      </c>
      <c r="I76" s="126"/>
      <c r="J76" s="126"/>
      <c r="K76" s="127"/>
    </row>
    <row r="77" spans="2:18" ht="15.75" thickBot="1" x14ac:dyDescent="0.3">
      <c r="B77" s="41" t="s">
        <v>34</v>
      </c>
      <c r="C77" s="42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3" t="s">
        <v>30</v>
      </c>
      <c r="C78" s="44"/>
      <c r="D78" s="11"/>
      <c r="E78" s="12"/>
      <c r="F78" s="12"/>
      <c r="G78" s="14">
        <f>+SUM(D78:F78)</f>
        <v>0</v>
      </c>
      <c r="H78" s="12">
        <v>7</v>
      </c>
      <c r="I78" s="12">
        <v>1</v>
      </c>
      <c r="J78" s="12">
        <v>2</v>
      </c>
      <c r="K78" s="14">
        <f>+SUM(H78:J78)</f>
        <v>10</v>
      </c>
      <c r="L78" s="46">
        <f>+G78+K78</f>
        <v>10</v>
      </c>
    </row>
    <row r="79" spans="2:18" x14ac:dyDescent="0.25">
      <c r="B79" s="47" t="s">
        <v>31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32</v>
      </c>
      <c r="C80" s="51"/>
      <c r="D80" s="27">
        <v>1</v>
      </c>
      <c r="E80" s="28"/>
      <c r="F80" s="28"/>
      <c r="G80" s="30">
        <f>+SUM(D80:F80)</f>
        <v>1</v>
      </c>
      <c r="H80" s="28"/>
      <c r="I80" s="28"/>
      <c r="J80" s="28"/>
      <c r="K80" s="30">
        <f>+SUM(H80:J80)</f>
        <v>0</v>
      </c>
      <c r="L80" s="50">
        <f>+G80+K80</f>
        <v>1</v>
      </c>
    </row>
    <row r="81" spans="2:18" ht="15.75" thickBot="1" x14ac:dyDescent="0.3">
      <c r="B81" s="52" t="s">
        <v>33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9</v>
      </c>
      <c r="C82" s="58"/>
      <c r="D82" s="59">
        <f t="shared" ref="D82:K82" si="16">+SUM(D78:D81)</f>
        <v>1</v>
      </c>
      <c r="E82" s="60">
        <f t="shared" si="16"/>
        <v>0</v>
      </c>
      <c r="F82" s="60">
        <f t="shared" si="16"/>
        <v>0</v>
      </c>
      <c r="G82" s="61">
        <f t="shared" si="16"/>
        <v>1</v>
      </c>
      <c r="H82" s="60">
        <f t="shared" si="16"/>
        <v>7</v>
      </c>
      <c r="I82" s="60">
        <f t="shared" si="16"/>
        <v>1</v>
      </c>
      <c r="J82" s="60">
        <f t="shared" si="16"/>
        <v>2</v>
      </c>
      <c r="K82" s="61">
        <f t="shared" si="16"/>
        <v>10</v>
      </c>
      <c r="L82" s="40">
        <f>+G82+K82</f>
        <v>11</v>
      </c>
    </row>
    <row r="84" spans="2:18" ht="15" customHeight="1" x14ac:dyDescent="0.25">
      <c r="B84" s="62" t="s">
        <v>35</v>
      </c>
      <c r="C84" s="63"/>
      <c r="D84" s="63"/>
      <c r="E84" s="64"/>
      <c r="F84" s="128" t="s">
        <v>36</v>
      </c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37</v>
      </c>
      <c r="C86" s="63"/>
      <c r="D86" s="63"/>
      <c r="E86" s="63"/>
      <c r="F86" s="129" t="s">
        <v>38</v>
      </c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1"/>
    </row>
    <row r="87" spans="2:18" x14ac:dyDescent="0.25">
      <c r="B87" s="65"/>
      <c r="C87" s="66"/>
      <c r="D87" s="66"/>
      <c r="E87" s="66"/>
      <c r="F87" s="132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4"/>
    </row>
    <row r="88" spans="2:18" ht="15" customHeight="1" x14ac:dyDescent="0.25">
      <c r="B88" s="65"/>
      <c r="C88" s="66"/>
      <c r="D88" s="66"/>
      <c r="E88" s="66"/>
      <c r="F88" s="135" t="s">
        <v>39</v>
      </c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7"/>
    </row>
    <row r="89" spans="2:18" x14ac:dyDescent="0.25">
      <c r="B89" s="65"/>
      <c r="C89" s="66"/>
      <c r="D89" s="66"/>
      <c r="E89" s="66"/>
      <c r="F89" s="135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7"/>
    </row>
    <row r="90" spans="2:18" x14ac:dyDescent="0.25">
      <c r="B90" s="65"/>
      <c r="C90" s="66"/>
      <c r="D90" s="66"/>
      <c r="E90" s="66"/>
      <c r="F90" s="68" t="s">
        <v>40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68:G68"/>
    <mergeCell ref="H68:K68"/>
    <mergeCell ref="B2:R2"/>
    <mergeCell ref="B5:R5"/>
    <mergeCell ref="C7:F7"/>
    <mergeCell ref="G7:J7"/>
    <mergeCell ref="B66:R66"/>
    <mergeCell ref="D76:G76"/>
    <mergeCell ref="H76:K76"/>
    <mergeCell ref="F84:R84"/>
    <mergeCell ref="F86:R87"/>
    <mergeCell ref="F88:R89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A7" sqref="A7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</row>
    <row r="3" spans="2:15" s="1" customFormat="1" ht="12.75" customHeight="1" x14ac:dyDescent="0.25">
      <c r="B3" s="2" t="s">
        <v>1</v>
      </c>
      <c r="O3" s="3" t="s">
        <v>41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41" t="s">
        <v>42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2:15" s="1" customFormat="1" ht="16.5" thickTop="1" thickBot="1" x14ac:dyDescent="0.3"/>
    <row r="7" spans="2:15" s="1" customFormat="1" ht="15.75" customHeight="1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145" t="s">
        <v>9</v>
      </c>
      <c r="L7" s="146"/>
    </row>
    <row r="8" spans="2:15" s="1" customFormat="1" ht="15.75" thickBot="1" x14ac:dyDescent="0.3">
      <c r="B8" s="71" t="s">
        <v>43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2" t="s">
        <v>44</v>
      </c>
      <c r="L8" s="73" t="s">
        <v>45</v>
      </c>
      <c r="N8" s="74" t="s">
        <v>46</v>
      </c>
      <c r="O8" s="75"/>
    </row>
    <row r="9" spans="2:15" s="1" customFormat="1" ht="15" x14ac:dyDescent="0.25">
      <c r="B9" s="76" t="s">
        <v>47</v>
      </c>
      <c r="C9" s="32">
        <v>1</v>
      </c>
      <c r="D9" s="33"/>
      <c r="E9" s="33"/>
      <c r="F9" s="29">
        <f t="shared" ref="F9:F43" si="0">+SUM(C9:E9)</f>
        <v>1</v>
      </c>
      <c r="G9" s="32">
        <v>55</v>
      </c>
      <c r="H9" s="33">
        <v>12</v>
      </c>
      <c r="I9" s="33">
        <v>2</v>
      </c>
      <c r="J9" s="30">
        <f t="shared" ref="J9:J43" si="1">+SUM(G9:I9)</f>
        <v>69</v>
      </c>
      <c r="K9" s="77">
        <f t="shared" ref="K9:K43" si="2">+J9+F9</f>
        <v>70</v>
      </c>
      <c r="L9" s="78">
        <f t="shared" ref="L9:L43" si="3">+K9/$K$44</f>
        <v>0.12750455373406194</v>
      </c>
      <c r="O9" s="79" t="s">
        <v>48</v>
      </c>
    </row>
    <row r="10" spans="2:15" s="1" customFormat="1" ht="15" x14ac:dyDescent="0.25">
      <c r="B10" s="76" t="s">
        <v>49</v>
      </c>
      <c r="C10" s="32">
        <v>2</v>
      </c>
      <c r="D10" s="33"/>
      <c r="E10" s="33"/>
      <c r="F10" s="29">
        <f t="shared" si="0"/>
        <v>2</v>
      </c>
      <c r="G10" s="32">
        <v>47</v>
      </c>
      <c r="H10" s="33">
        <v>13</v>
      </c>
      <c r="I10" s="33">
        <v>2</v>
      </c>
      <c r="J10" s="30">
        <f t="shared" si="1"/>
        <v>62</v>
      </c>
      <c r="K10" s="77">
        <f t="shared" si="2"/>
        <v>64</v>
      </c>
      <c r="L10" s="78">
        <f t="shared" si="3"/>
        <v>0.11657559198542805</v>
      </c>
      <c r="O10" s="79" t="s">
        <v>50</v>
      </c>
    </row>
    <row r="11" spans="2:15" s="1" customFormat="1" ht="15" x14ac:dyDescent="0.25">
      <c r="B11" s="80" t="s">
        <v>51</v>
      </c>
      <c r="C11" s="27"/>
      <c r="D11" s="28"/>
      <c r="E11" s="28"/>
      <c r="F11" s="29">
        <f t="shared" si="0"/>
        <v>0</v>
      </c>
      <c r="G11" s="27">
        <v>25</v>
      </c>
      <c r="H11" s="28">
        <v>6</v>
      </c>
      <c r="I11" s="28">
        <v>2</v>
      </c>
      <c r="J11" s="30">
        <f t="shared" si="1"/>
        <v>33</v>
      </c>
      <c r="K11" s="77">
        <f t="shared" si="2"/>
        <v>33</v>
      </c>
      <c r="L11" s="78">
        <f t="shared" si="3"/>
        <v>6.0109289617486336E-2</v>
      </c>
      <c r="O11" s="79" t="s">
        <v>52</v>
      </c>
    </row>
    <row r="12" spans="2:15" s="1" customFormat="1" ht="15" x14ac:dyDescent="0.25">
      <c r="B12" s="76" t="s">
        <v>53</v>
      </c>
      <c r="C12" s="32"/>
      <c r="D12" s="33"/>
      <c r="E12" s="33"/>
      <c r="F12" s="29">
        <f t="shared" si="0"/>
        <v>0</v>
      </c>
      <c r="G12" s="32"/>
      <c r="H12" s="33"/>
      <c r="I12" s="33">
        <v>32</v>
      </c>
      <c r="J12" s="30">
        <f t="shared" si="1"/>
        <v>32</v>
      </c>
      <c r="K12" s="77">
        <f t="shared" si="2"/>
        <v>32</v>
      </c>
      <c r="L12" s="78">
        <f t="shared" si="3"/>
        <v>5.8287795992714025E-2</v>
      </c>
      <c r="O12" s="79" t="s">
        <v>54</v>
      </c>
    </row>
    <row r="13" spans="2:15" s="1" customFormat="1" ht="15" x14ac:dyDescent="0.25">
      <c r="B13" s="80" t="s">
        <v>55</v>
      </c>
      <c r="C13" s="27"/>
      <c r="D13" s="28"/>
      <c r="E13" s="28"/>
      <c r="F13" s="29">
        <f t="shared" si="0"/>
        <v>0</v>
      </c>
      <c r="G13" s="27">
        <v>18</v>
      </c>
      <c r="H13" s="28">
        <v>4</v>
      </c>
      <c r="I13" s="28">
        <v>5</v>
      </c>
      <c r="J13" s="30">
        <f t="shared" si="1"/>
        <v>27</v>
      </c>
      <c r="K13" s="77">
        <f t="shared" si="2"/>
        <v>27</v>
      </c>
      <c r="L13" s="78">
        <f t="shared" si="3"/>
        <v>4.9180327868852458E-2</v>
      </c>
      <c r="O13" s="81" t="s">
        <v>56</v>
      </c>
    </row>
    <row r="14" spans="2:15" s="1" customFormat="1" ht="15" x14ac:dyDescent="0.25">
      <c r="B14" s="80" t="s">
        <v>57</v>
      </c>
      <c r="C14" s="27">
        <v>1</v>
      </c>
      <c r="D14" s="28"/>
      <c r="E14" s="28"/>
      <c r="F14" s="29">
        <f t="shared" si="0"/>
        <v>1</v>
      </c>
      <c r="G14" s="27">
        <v>1</v>
      </c>
      <c r="H14" s="28">
        <v>5</v>
      </c>
      <c r="I14" s="28">
        <v>19</v>
      </c>
      <c r="J14" s="30">
        <f t="shared" si="1"/>
        <v>25</v>
      </c>
      <c r="K14" s="77">
        <f t="shared" si="2"/>
        <v>26</v>
      </c>
      <c r="L14" s="78">
        <f t="shared" si="3"/>
        <v>4.7358834244080147E-2</v>
      </c>
      <c r="O14" s="81" t="s">
        <v>58</v>
      </c>
    </row>
    <row r="15" spans="2:15" s="1" customFormat="1" ht="15" x14ac:dyDescent="0.25">
      <c r="B15" s="80" t="s">
        <v>59</v>
      </c>
      <c r="C15" s="27"/>
      <c r="D15" s="28"/>
      <c r="E15" s="28"/>
      <c r="F15" s="29">
        <f t="shared" si="0"/>
        <v>0</v>
      </c>
      <c r="G15" s="27">
        <v>24</v>
      </c>
      <c r="H15" s="28">
        <v>3</v>
      </c>
      <c r="I15" s="28"/>
      <c r="J15" s="30">
        <f t="shared" si="1"/>
        <v>27</v>
      </c>
      <c r="K15" s="77">
        <f t="shared" si="2"/>
        <v>27</v>
      </c>
      <c r="L15" s="78">
        <f t="shared" si="3"/>
        <v>4.9180327868852458E-2</v>
      </c>
      <c r="O15" s="79" t="s">
        <v>60</v>
      </c>
    </row>
    <row r="16" spans="2:15" s="1" customFormat="1" ht="15" x14ac:dyDescent="0.25">
      <c r="B16" s="80" t="s">
        <v>61</v>
      </c>
      <c r="C16" s="27">
        <v>1</v>
      </c>
      <c r="D16" s="28"/>
      <c r="E16" s="28"/>
      <c r="F16" s="29">
        <f t="shared" si="0"/>
        <v>1</v>
      </c>
      <c r="G16" s="27">
        <v>10</v>
      </c>
      <c r="H16" s="28">
        <v>3</v>
      </c>
      <c r="I16" s="28">
        <v>9</v>
      </c>
      <c r="J16" s="30">
        <f t="shared" si="1"/>
        <v>22</v>
      </c>
      <c r="K16" s="77">
        <f t="shared" si="2"/>
        <v>23</v>
      </c>
      <c r="L16" s="78">
        <f t="shared" si="3"/>
        <v>4.1894353369763208E-2</v>
      </c>
      <c r="O16" s="79" t="s">
        <v>62</v>
      </c>
    </row>
    <row r="17" spans="2:15" s="1" customFormat="1" ht="15" x14ac:dyDescent="0.25">
      <c r="B17" s="80" t="s">
        <v>63</v>
      </c>
      <c r="C17" s="27"/>
      <c r="D17" s="28"/>
      <c r="E17" s="28"/>
      <c r="F17" s="29">
        <f t="shared" si="0"/>
        <v>0</v>
      </c>
      <c r="G17" s="27">
        <v>19</v>
      </c>
      <c r="H17" s="28">
        <v>1</v>
      </c>
      <c r="I17" s="28">
        <v>2</v>
      </c>
      <c r="J17" s="30">
        <f t="shared" si="1"/>
        <v>22</v>
      </c>
      <c r="K17" s="77">
        <f t="shared" si="2"/>
        <v>22</v>
      </c>
      <c r="L17" s="78">
        <f t="shared" si="3"/>
        <v>4.0072859744990891E-2</v>
      </c>
      <c r="N17" s="75"/>
      <c r="O17" s="75"/>
    </row>
    <row r="18" spans="2:15" s="1" customFormat="1" ht="15" x14ac:dyDescent="0.25">
      <c r="B18" s="80" t="s">
        <v>64</v>
      </c>
      <c r="C18" s="27">
        <v>2</v>
      </c>
      <c r="D18" s="28"/>
      <c r="E18" s="28"/>
      <c r="F18" s="29">
        <f t="shared" si="0"/>
        <v>2</v>
      </c>
      <c r="G18" s="27">
        <v>14</v>
      </c>
      <c r="H18" s="28"/>
      <c r="I18" s="28">
        <v>5</v>
      </c>
      <c r="J18" s="30">
        <f t="shared" si="1"/>
        <v>19</v>
      </c>
      <c r="K18" s="77">
        <f t="shared" si="2"/>
        <v>21</v>
      </c>
      <c r="L18" s="78">
        <f t="shared" si="3"/>
        <v>3.825136612021858E-2</v>
      </c>
      <c r="N18"/>
    </row>
    <row r="19" spans="2:15" s="1" customFormat="1" ht="15" x14ac:dyDescent="0.25">
      <c r="B19" s="80" t="s">
        <v>65</v>
      </c>
      <c r="C19" s="27"/>
      <c r="D19" s="28"/>
      <c r="E19" s="28"/>
      <c r="F19" s="29">
        <f t="shared" si="0"/>
        <v>0</v>
      </c>
      <c r="G19" s="27">
        <v>4</v>
      </c>
      <c r="H19" s="28">
        <v>3</v>
      </c>
      <c r="I19" s="28">
        <v>12</v>
      </c>
      <c r="J19" s="30">
        <f t="shared" si="1"/>
        <v>19</v>
      </c>
      <c r="K19" s="77">
        <f t="shared" si="2"/>
        <v>19</v>
      </c>
      <c r="L19" s="78">
        <f t="shared" si="3"/>
        <v>3.4608378870673952E-2</v>
      </c>
      <c r="N19"/>
      <c r="O19" s="79" t="s">
        <v>66</v>
      </c>
    </row>
    <row r="20" spans="2:15" s="1" customFormat="1" ht="15" x14ac:dyDescent="0.25">
      <c r="B20" s="80" t="s">
        <v>67</v>
      </c>
      <c r="C20" s="27"/>
      <c r="D20" s="28"/>
      <c r="E20" s="28"/>
      <c r="F20" s="29">
        <f t="shared" si="0"/>
        <v>0</v>
      </c>
      <c r="G20" s="27">
        <v>1</v>
      </c>
      <c r="H20" s="28">
        <v>1</v>
      </c>
      <c r="I20" s="28">
        <v>15</v>
      </c>
      <c r="J20" s="30">
        <f t="shared" si="1"/>
        <v>17</v>
      </c>
      <c r="K20" s="77">
        <f t="shared" si="2"/>
        <v>17</v>
      </c>
      <c r="L20" s="78">
        <f t="shared" si="3"/>
        <v>3.0965391621129327E-2</v>
      </c>
    </row>
    <row r="21" spans="2:15" s="1" customFormat="1" ht="15" x14ac:dyDescent="0.25">
      <c r="B21" s="80" t="s">
        <v>68</v>
      </c>
      <c r="C21" s="27"/>
      <c r="D21" s="28"/>
      <c r="E21" s="28"/>
      <c r="F21" s="29">
        <f t="shared" si="0"/>
        <v>0</v>
      </c>
      <c r="G21" s="27">
        <v>12</v>
      </c>
      <c r="H21" s="28">
        <v>1</v>
      </c>
      <c r="I21" s="28">
        <v>3</v>
      </c>
      <c r="J21" s="30">
        <f t="shared" si="1"/>
        <v>16</v>
      </c>
      <c r="K21" s="77">
        <f t="shared" si="2"/>
        <v>16</v>
      </c>
      <c r="L21" s="78">
        <f t="shared" si="3"/>
        <v>2.9143897996357013E-2</v>
      </c>
    </row>
    <row r="22" spans="2:15" s="1" customFormat="1" ht="15" x14ac:dyDescent="0.25">
      <c r="B22" s="80" t="s">
        <v>69</v>
      </c>
      <c r="C22" s="27"/>
      <c r="D22" s="28"/>
      <c r="E22" s="28"/>
      <c r="F22" s="29">
        <f t="shared" si="0"/>
        <v>0</v>
      </c>
      <c r="G22" s="27">
        <v>13</v>
      </c>
      <c r="H22" s="28">
        <v>2</v>
      </c>
      <c r="I22" s="28"/>
      <c r="J22" s="30">
        <f t="shared" si="1"/>
        <v>15</v>
      </c>
      <c r="K22" s="77">
        <f t="shared" si="2"/>
        <v>15</v>
      </c>
      <c r="L22" s="78">
        <f t="shared" si="3"/>
        <v>2.7322404371584699E-2</v>
      </c>
    </row>
    <row r="23" spans="2:15" s="1" customFormat="1" ht="15" x14ac:dyDescent="0.25">
      <c r="B23" s="80" t="s">
        <v>70</v>
      </c>
      <c r="C23" s="27"/>
      <c r="D23" s="28"/>
      <c r="E23" s="28"/>
      <c r="F23" s="29">
        <f t="shared" si="0"/>
        <v>0</v>
      </c>
      <c r="G23" s="27"/>
      <c r="H23" s="28"/>
      <c r="I23" s="28">
        <v>15</v>
      </c>
      <c r="J23" s="30">
        <f t="shared" si="1"/>
        <v>15</v>
      </c>
      <c r="K23" s="77">
        <f t="shared" si="2"/>
        <v>15</v>
      </c>
      <c r="L23" s="78">
        <f t="shared" si="3"/>
        <v>2.7322404371584699E-2</v>
      </c>
      <c r="N23"/>
      <c r="O23"/>
    </row>
    <row r="24" spans="2:15" s="1" customFormat="1" ht="15" x14ac:dyDescent="0.25">
      <c r="B24" s="80" t="s">
        <v>71</v>
      </c>
      <c r="C24" s="27">
        <v>2</v>
      </c>
      <c r="D24" s="28"/>
      <c r="E24" s="28"/>
      <c r="F24" s="29">
        <f t="shared" si="0"/>
        <v>2</v>
      </c>
      <c r="G24" s="27">
        <v>2</v>
      </c>
      <c r="H24" s="28">
        <v>3</v>
      </c>
      <c r="I24" s="28">
        <v>8</v>
      </c>
      <c r="J24" s="30">
        <f t="shared" si="1"/>
        <v>13</v>
      </c>
      <c r="K24" s="77">
        <f t="shared" si="2"/>
        <v>15</v>
      </c>
      <c r="L24" s="78">
        <f t="shared" si="3"/>
        <v>2.7322404371584699E-2</v>
      </c>
      <c r="N24"/>
    </row>
    <row r="25" spans="2:15" s="1" customFormat="1" ht="15" x14ac:dyDescent="0.25">
      <c r="B25" s="80" t="s">
        <v>72</v>
      </c>
      <c r="C25" s="27">
        <v>1</v>
      </c>
      <c r="D25" s="28"/>
      <c r="E25" s="28"/>
      <c r="F25" s="29">
        <f t="shared" si="0"/>
        <v>1</v>
      </c>
      <c r="G25" s="27">
        <v>9</v>
      </c>
      <c r="H25" s="28">
        <v>1</v>
      </c>
      <c r="I25" s="28">
        <v>1</v>
      </c>
      <c r="J25" s="30">
        <f t="shared" si="1"/>
        <v>11</v>
      </c>
      <c r="K25" s="77">
        <f t="shared" si="2"/>
        <v>12</v>
      </c>
      <c r="L25" s="78">
        <f t="shared" si="3"/>
        <v>2.185792349726776E-2</v>
      </c>
      <c r="M25"/>
      <c r="N25"/>
      <c r="O25"/>
    </row>
    <row r="26" spans="2:15" s="1" customFormat="1" ht="15" x14ac:dyDescent="0.25">
      <c r="B26" s="80" t="s">
        <v>73</v>
      </c>
      <c r="C26" s="27">
        <v>1</v>
      </c>
      <c r="D26" s="28"/>
      <c r="E26" s="28"/>
      <c r="F26" s="29">
        <f t="shared" si="0"/>
        <v>1</v>
      </c>
      <c r="G26" s="27">
        <v>4</v>
      </c>
      <c r="H26" s="28">
        <v>1</v>
      </c>
      <c r="I26" s="28">
        <v>7</v>
      </c>
      <c r="J26" s="30">
        <f t="shared" si="1"/>
        <v>12</v>
      </c>
      <c r="K26" s="77">
        <f t="shared" si="2"/>
        <v>13</v>
      </c>
      <c r="L26" s="78">
        <f t="shared" si="3"/>
        <v>2.3679417122040074E-2</v>
      </c>
      <c r="M26"/>
      <c r="N26"/>
      <c r="O26"/>
    </row>
    <row r="27" spans="2:15" ht="15" x14ac:dyDescent="0.25">
      <c r="B27" s="80" t="s">
        <v>74</v>
      </c>
      <c r="C27" s="27">
        <v>1</v>
      </c>
      <c r="D27" s="28"/>
      <c r="E27" s="28"/>
      <c r="F27" s="29">
        <f t="shared" si="0"/>
        <v>1</v>
      </c>
      <c r="G27" s="27">
        <v>8</v>
      </c>
      <c r="H27" s="28">
        <v>3</v>
      </c>
      <c r="I27" s="28">
        <v>1</v>
      </c>
      <c r="J27" s="30">
        <f t="shared" si="1"/>
        <v>12</v>
      </c>
      <c r="K27" s="77">
        <f t="shared" si="2"/>
        <v>13</v>
      </c>
      <c r="L27" s="78">
        <f t="shared" si="3"/>
        <v>2.3679417122040074E-2</v>
      </c>
    </row>
    <row r="28" spans="2:15" ht="15" x14ac:dyDescent="0.25">
      <c r="B28" s="80" t="s">
        <v>75</v>
      </c>
      <c r="C28" s="27">
        <v>2</v>
      </c>
      <c r="D28" s="28"/>
      <c r="E28" s="28"/>
      <c r="F28" s="29">
        <f t="shared" si="0"/>
        <v>2</v>
      </c>
      <c r="G28" s="27">
        <v>5</v>
      </c>
      <c r="H28" s="28">
        <v>2</v>
      </c>
      <c r="I28" s="28">
        <v>2</v>
      </c>
      <c r="J28" s="30">
        <f t="shared" si="1"/>
        <v>9</v>
      </c>
      <c r="K28" s="77">
        <f t="shared" si="2"/>
        <v>11</v>
      </c>
      <c r="L28" s="78">
        <f t="shared" si="3"/>
        <v>2.0036429872495445E-2</v>
      </c>
    </row>
    <row r="29" spans="2:15" ht="15" x14ac:dyDescent="0.25">
      <c r="B29" s="80" t="s">
        <v>76</v>
      </c>
      <c r="C29" s="27"/>
      <c r="D29" s="28"/>
      <c r="E29" s="28"/>
      <c r="F29" s="29">
        <f t="shared" si="0"/>
        <v>0</v>
      </c>
      <c r="G29" s="27">
        <v>10</v>
      </c>
      <c r="H29" s="28"/>
      <c r="I29" s="28">
        <v>1</v>
      </c>
      <c r="J29" s="30">
        <f t="shared" si="1"/>
        <v>11</v>
      </c>
      <c r="K29" s="77">
        <f t="shared" si="2"/>
        <v>11</v>
      </c>
      <c r="L29" s="78">
        <f t="shared" si="3"/>
        <v>2.0036429872495445E-2</v>
      </c>
    </row>
    <row r="30" spans="2:15" ht="15" x14ac:dyDescent="0.25">
      <c r="B30" s="80" t="s">
        <v>77</v>
      </c>
      <c r="C30" s="27">
        <v>2</v>
      </c>
      <c r="D30" s="28"/>
      <c r="E30" s="28"/>
      <c r="F30" s="29">
        <f t="shared" si="0"/>
        <v>2</v>
      </c>
      <c r="G30" s="27">
        <v>6</v>
      </c>
      <c r="H30" s="28">
        <v>1</v>
      </c>
      <c r="I30" s="28">
        <v>1</v>
      </c>
      <c r="J30" s="30">
        <f t="shared" si="1"/>
        <v>8</v>
      </c>
      <c r="K30" s="77">
        <f t="shared" si="2"/>
        <v>10</v>
      </c>
      <c r="L30" s="78">
        <f t="shared" si="3"/>
        <v>1.8214936247723135E-2</v>
      </c>
    </row>
    <row r="31" spans="2:15" ht="15" x14ac:dyDescent="0.25">
      <c r="B31" s="80" t="s">
        <v>78</v>
      </c>
      <c r="C31" s="27">
        <v>1</v>
      </c>
      <c r="D31" s="28"/>
      <c r="E31" s="28"/>
      <c r="F31" s="29">
        <f t="shared" si="0"/>
        <v>1</v>
      </c>
      <c r="G31" s="27">
        <v>5</v>
      </c>
      <c r="H31" s="28">
        <v>1</v>
      </c>
      <c r="I31" s="28">
        <v>2</v>
      </c>
      <c r="J31" s="30">
        <f t="shared" si="1"/>
        <v>8</v>
      </c>
      <c r="K31" s="77">
        <f t="shared" si="2"/>
        <v>9</v>
      </c>
      <c r="L31" s="78">
        <f t="shared" si="3"/>
        <v>1.6393442622950821E-2</v>
      </c>
    </row>
    <row r="32" spans="2:15" ht="15" x14ac:dyDescent="0.25">
      <c r="B32" s="80" t="s">
        <v>79</v>
      </c>
      <c r="C32" s="27"/>
      <c r="D32" s="28"/>
      <c r="E32" s="28"/>
      <c r="F32" s="29">
        <f t="shared" si="0"/>
        <v>0</v>
      </c>
      <c r="G32" s="27">
        <v>2</v>
      </c>
      <c r="H32" s="28">
        <v>1</v>
      </c>
      <c r="I32" s="28">
        <v>2</v>
      </c>
      <c r="J32" s="30">
        <f t="shared" si="1"/>
        <v>5</v>
      </c>
      <c r="K32" s="77">
        <f t="shared" si="2"/>
        <v>5</v>
      </c>
      <c r="L32" s="78">
        <f t="shared" si="3"/>
        <v>9.1074681238615673E-3</v>
      </c>
    </row>
    <row r="33" spans="2:15" ht="15" x14ac:dyDescent="0.25">
      <c r="B33" s="80" t="s">
        <v>80</v>
      </c>
      <c r="C33" s="27">
        <v>2</v>
      </c>
      <c r="D33" s="28"/>
      <c r="E33" s="28">
        <v>1</v>
      </c>
      <c r="F33" s="29">
        <f t="shared" si="0"/>
        <v>3</v>
      </c>
      <c r="G33" s="27">
        <v>1</v>
      </c>
      <c r="H33" s="28"/>
      <c r="I33" s="28"/>
      <c r="J33" s="30">
        <f t="shared" si="1"/>
        <v>1</v>
      </c>
      <c r="K33" s="77">
        <f t="shared" si="2"/>
        <v>4</v>
      </c>
      <c r="L33" s="78">
        <f t="shared" si="3"/>
        <v>7.2859744990892532E-3</v>
      </c>
    </row>
    <row r="34" spans="2:15" ht="15" x14ac:dyDescent="0.25">
      <c r="B34" s="80" t="s">
        <v>81</v>
      </c>
      <c r="C34" s="27"/>
      <c r="D34" s="28"/>
      <c r="E34" s="28"/>
      <c r="F34" s="29">
        <f t="shared" si="0"/>
        <v>0</v>
      </c>
      <c r="G34" s="27">
        <v>1</v>
      </c>
      <c r="H34" s="28">
        <v>2</v>
      </c>
      <c r="I34" s="28"/>
      <c r="J34" s="30">
        <f t="shared" si="1"/>
        <v>3</v>
      </c>
      <c r="K34" s="77">
        <f t="shared" si="2"/>
        <v>3</v>
      </c>
      <c r="L34" s="78">
        <f t="shared" si="3"/>
        <v>5.4644808743169399E-3</v>
      </c>
    </row>
    <row r="35" spans="2:15" ht="15" x14ac:dyDescent="0.25">
      <c r="B35" s="80" t="s">
        <v>82</v>
      </c>
      <c r="C35" s="27"/>
      <c r="D35" s="28"/>
      <c r="E35" s="28"/>
      <c r="F35" s="29">
        <f t="shared" si="0"/>
        <v>0</v>
      </c>
      <c r="G35" s="27"/>
      <c r="H35" s="28"/>
      <c r="I35" s="28">
        <v>3</v>
      </c>
      <c r="J35" s="30">
        <f t="shared" si="1"/>
        <v>3</v>
      </c>
      <c r="K35" s="77">
        <f t="shared" si="2"/>
        <v>3</v>
      </c>
      <c r="L35" s="78">
        <f t="shared" si="3"/>
        <v>5.4644808743169399E-3</v>
      </c>
    </row>
    <row r="36" spans="2:15" ht="15" x14ac:dyDescent="0.25">
      <c r="B36" s="80" t="s">
        <v>83</v>
      </c>
      <c r="C36" s="27"/>
      <c r="D36" s="28"/>
      <c r="E36" s="28"/>
      <c r="F36" s="29">
        <f t="shared" si="0"/>
        <v>0</v>
      </c>
      <c r="G36" s="27"/>
      <c r="H36" s="28"/>
      <c r="I36" s="28">
        <v>2</v>
      </c>
      <c r="J36" s="30">
        <f t="shared" si="1"/>
        <v>2</v>
      </c>
      <c r="K36" s="77">
        <f t="shared" si="2"/>
        <v>2</v>
      </c>
      <c r="L36" s="78">
        <f t="shared" si="3"/>
        <v>3.6429872495446266E-3</v>
      </c>
    </row>
    <row r="37" spans="2:15" ht="15" x14ac:dyDescent="0.25">
      <c r="B37" s="80" t="s">
        <v>84</v>
      </c>
      <c r="C37" s="27"/>
      <c r="D37" s="28"/>
      <c r="E37" s="28"/>
      <c r="F37" s="29">
        <f t="shared" si="0"/>
        <v>0</v>
      </c>
      <c r="G37" s="27"/>
      <c r="H37" s="28"/>
      <c r="I37" s="28">
        <v>3</v>
      </c>
      <c r="J37" s="30">
        <f t="shared" si="1"/>
        <v>3</v>
      </c>
      <c r="K37" s="77">
        <f t="shared" si="2"/>
        <v>3</v>
      </c>
      <c r="L37" s="78">
        <f t="shared" si="3"/>
        <v>5.4644808743169399E-3</v>
      </c>
    </row>
    <row r="38" spans="2:15" ht="15" x14ac:dyDescent="0.25">
      <c r="B38" s="80" t="s">
        <v>85</v>
      </c>
      <c r="C38" s="27">
        <v>1</v>
      </c>
      <c r="D38" s="28"/>
      <c r="E38" s="28"/>
      <c r="F38" s="29">
        <f t="shared" si="0"/>
        <v>1</v>
      </c>
      <c r="G38" s="27">
        <v>1</v>
      </c>
      <c r="H38" s="28"/>
      <c r="I38" s="28"/>
      <c r="J38" s="30">
        <f t="shared" si="1"/>
        <v>1</v>
      </c>
      <c r="K38" s="77">
        <f t="shared" si="2"/>
        <v>2</v>
      </c>
      <c r="L38" s="78">
        <f t="shared" si="3"/>
        <v>3.6429872495446266E-3</v>
      </c>
    </row>
    <row r="39" spans="2:15" ht="15" x14ac:dyDescent="0.25">
      <c r="B39" s="80" t="s">
        <v>86</v>
      </c>
      <c r="C39" s="27"/>
      <c r="D39" s="28"/>
      <c r="E39" s="28"/>
      <c r="F39" s="29">
        <f t="shared" si="0"/>
        <v>0</v>
      </c>
      <c r="G39" s="27">
        <v>1</v>
      </c>
      <c r="H39" s="28"/>
      <c r="I39" s="28"/>
      <c r="J39" s="30">
        <f t="shared" si="1"/>
        <v>1</v>
      </c>
      <c r="K39" s="77">
        <f t="shared" si="2"/>
        <v>1</v>
      </c>
      <c r="L39" s="78">
        <f t="shared" si="3"/>
        <v>1.8214936247723133E-3</v>
      </c>
    </row>
    <row r="40" spans="2:15" ht="15" x14ac:dyDescent="0.25">
      <c r="B40" s="80" t="s">
        <v>87</v>
      </c>
      <c r="C40" s="27"/>
      <c r="D40" s="28"/>
      <c r="E40" s="28"/>
      <c r="F40" s="29">
        <f t="shared" si="0"/>
        <v>0</v>
      </c>
      <c r="G40" s="27"/>
      <c r="H40" s="28"/>
      <c r="I40" s="28">
        <v>2</v>
      </c>
      <c r="J40" s="30">
        <f t="shared" si="1"/>
        <v>2</v>
      </c>
      <c r="K40" s="77">
        <f t="shared" si="2"/>
        <v>2</v>
      </c>
      <c r="L40" s="78">
        <f t="shared" si="3"/>
        <v>3.6429872495446266E-3</v>
      </c>
    </row>
    <row r="41" spans="2:15" ht="15" x14ac:dyDescent="0.25">
      <c r="B41" s="80" t="s">
        <v>88</v>
      </c>
      <c r="C41" s="27"/>
      <c r="D41" s="28"/>
      <c r="E41" s="28"/>
      <c r="F41" s="29">
        <f t="shared" si="0"/>
        <v>0</v>
      </c>
      <c r="G41" s="27">
        <v>1</v>
      </c>
      <c r="H41" s="28"/>
      <c r="I41" s="28"/>
      <c r="J41" s="30">
        <f t="shared" si="1"/>
        <v>1</v>
      </c>
      <c r="K41" s="77">
        <f t="shared" si="2"/>
        <v>1</v>
      </c>
      <c r="L41" s="78">
        <f t="shared" si="3"/>
        <v>1.8214936247723133E-3</v>
      </c>
    </row>
    <row r="42" spans="2:15" ht="15" x14ac:dyDescent="0.25">
      <c r="B42" s="80" t="s">
        <v>89</v>
      </c>
      <c r="C42" s="27">
        <v>1</v>
      </c>
      <c r="D42" s="28"/>
      <c r="E42" s="28"/>
      <c r="F42" s="29">
        <f t="shared" si="0"/>
        <v>1</v>
      </c>
      <c r="G42" s="27"/>
      <c r="H42" s="28"/>
      <c r="I42" s="28"/>
      <c r="J42" s="30">
        <f t="shared" si="1"/>
        <v>0</v>
      </c>
      <c r="K42" s="77">
        <f t="shared" si="2"/>
        <v>1</v>
      </c>
      <c r="L42" s="78">
        <f t="shared" si="3"/>
        <v>1.8214936247723133E-3</v>
      </c>
    </row>
    <row r="43" spans="2:15" ht="15" x14ac:dyDescent="0.25">
      <c r="B43" s="80" t="s">
        <v>90</v>
      </c>
      <c r="C43" s="27"/>
      <c r="D43" s="28"/>
      <c r="E43" s="28"/>
      <c r="F43" s="29">
        <f t="shared" si="0"/>
        <v>0</v>
      </c>
      <c r="G43" s="27"/>
      <c r="H43" s="28"/>
      <c r="I43" s="28">
        <v>1</v>
      </c>
      <c r="J43" s="30">
        <f t="shared" si="1"/>
        <v>1</v>
      </c>
      <c r="K43" s="77">
        <f t="shared" si="2"/>
        <v>1</v>
      </c>
      <c r="L43" s="78">
        <f t="shared" si="3"/>
        <v>1.8214936247723133E-3</v>
      </c>
    </row>
    <row r="44" spans="2:15" ht="15.75" thickBot="1" x14ac:dyDescent="0.3">
      <c r="B44" s="82" t="s">
        <v>91</v>
      </c>
      <c r="C44" s="83">
        <f t="shared" ref="C44:L44" si="4">SUM(C9:C43)</f>
        <v>21</v>
      </c>
      <c r="D44" s="84">
        <f t="shared" si="4"/>
        <v>0</v>
      </c>
      <c r="E44" s="84">
        <f t="shared" si="4"/>
        <v>1</v>
      </c>
      <c r="F44" s="60">
        <f t="shared" si="4"/>
        <v>22</v>
      </c>
      <c r="G44" s="83">
        <f t="shared" si="4"/>
        <v>299</v>
      </c>
      <c r="H44" s="84">
        <f t="shared" si="4"/>
        <v>69</v>
      </c>
      <c r="I44" s="84">
        <f t="shared" si="4"/>
        <v>159</v>
      </c>
      <c r="J44" s="61">
        <f t="shared" si="4"/>
        <v>527</v>
      </c>
      <c r="K44" s="59">
        <f t="shared" si="4"/>
        <v>549</v>
      </c>
      <c r="L44" s="85">
        <f t="shared" si="4"/>
        <v>1</v>
      </c>
    </row>
    <row r="46" spans="2:15" ht="26.25" customHeight="1" x14ac:dyDescent="0.2">
      <c r="B46" s="62" t="s">
        <v>35</v>
      </c>
      <c r="C46" s="63"/>
      <c r="D46" s="63"/>
      <c r="E46" s="147" t="s">
        <v>36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9"/>
    </row>
    <row r="47" spans="2:15" x14ac:dyDescent="0.2">
      <c r="B47" s="65"/>
      <c r="C47" s="66"/>
      <c r="D47" s="66"/>
      <c r="E47" s="86"/>
      <c r="F47" s="86"/>
      <c r="G47" s="86"/>
      <c r="H47" s="86"/>
      <c r="I47" s="86"/>
      <c r="J47" s="86"/>
      <c r="K47" s="86"/>
      <c r="L47" s="86"/>
    </row>
    <row r="48" spans="2:15" x14ac:dyDescent="0.2">
      <c r="B48" s="62" t="s">
        <v>37</v>
      </c>
      <c r="C48" s="63"/>
      <c r="D48" s="63"/>
      <c r="E48" s="129" t="s">
        <v>38</v>
      </c>
      <c r="F48" s="130"/>
      <c r="G48" s="130"/>
      <c r="H48" s="130"/>
      <c r="I48" s="130"/>
      <c r="J48" s="130"/>
      <c r="K48" s="130"/>
      <c r="L48" s="130"/>
      <c r="M48" s="130"/>
      <c r="N48" s="130"/>
      <c r="O48" s="131"/>
    </row>
    <row r="49" spans="2:15" x14ac:dyDescent="0.2">
      <c r="B49" s="65"/>
      <c r="C49" s="66"/>
      <c r="D49" s="66"/>
      <c r="E49" s="132"/>
      <c r="F49" s="133"/>
      <c r="G49" s="133"/>
      <c r="H49" s="133"/>
      <c r="I49" s="133"/>
      <c r="J49" s="133"/>
      <c r="K49" s="133"/>
      <c r="L49" s="133"/>
      <c r="M49" s="133"/>
      <c r="N49" s="133"/>
      <c r="O49" s="134"/>
    </row>
    <row r="50" spans="2:15" x14ac:dyDescent="0.2">
      <c r="B50" s="65"/>
      <c r="C50" s="66"/>
      <c r="D50" s="66"/>
      <c r="E50" s="135" t="s">
        <v>39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7"/>
    </row>
    <row r="51" spans="2:15" x14ac:dyDescent="0.2">
      <c r="B51" s="65"/>
      <c r="C51" s="66"/>
      <c r="D51" s="66"/>
      <c r="E51" s="135"/>
      <c r="F51" s="136"/>
      <c r="G51" s="136"/>
      <c r="H51" s="136"/>
      <c r="I51" s="136"/>
      <c r="J51" s="136"/>
      <c r="K51" s="136"/>
      <c r="L51" s="136"/>
      <c r="M51" s="136"/>
      <c r="N51" s="136"/>
      <c r="O51" s="137"/>
    </row>
    <row r="52" spans="2:15" x14ac:dyDescent="0.2">
      <c r="B52" s="65"/>
      <c r="C52" s="66"/>
      <c r="D52" s="66"/>
      <c r="E52" s="142" t="s">
        <v>40</v>
      </c>
      <c r="F52" s="143"/>
      <c r="G52" s="143"/>
      <c r="H52" s="143"/>
      <c r="I52" s="143"/>
      <c r="J52" s="143"/>
      <c r="K52" s="143"/>
      <c r="L52" s="143"/>
      <c r="M52" s="143"/>
      <c r="N52" s="143"/>
      <c r="O52" s="144"/>
    </row>
  </sheetData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workbookViewId="0">
      <selection activeCell="H71" sqref="H71"/>
    </sheetView>
  </sheetViews>
  <sheetFormatPr baseColWidth="10" defaultRowHeight="12.75" x14ac:dyDescent="0.2"/>
  <cols>
    <col min="1" max="1" width="4.28515625" style="122" customWidth="1"/>
    <col min="2" max="2" width="11" style="122" customWidth="1"/>
    <col min="3" max="3" width="13.85546875" style="122" customWidth="1"/>
    <col min="4" max="4" width="8.42578125" style="122" bestFit="1" customWidth="1"/>
    <col min="5" max="5" width="18" style="122" customWidth="1"/>
    <col min="6" max="8" width="11.5703125" style="122" customWidth="1"/>
    <col min="9" max="9" width="16.140625" style="122" customWidth="1"/>
    <col min="10" max="10" width="27.7109375" style="122" customWidth="1"/>
    <col min="11" max="11" width="9.7109375" style="122" bestFit="1" customWidth="1"/>
    <col min="12" max="12" width="12.7109375" style="122" customWidth="1"/>
    <col min="13" max="16384" width="11.42578125" style="122"/>
  </cols>
  <sheetData>
    <row r="1" spans="2:12" s="1" customFormat="1" ht="15.75" thickBot="1" x14ac:dyDescent="0.3"/>
    <row r="2" spans="2:12" s="1" customFormat="1" ht="19.5" thickBot="1" x14ac:dyDescent="0.35">
      <c r="B2" s="138" t="s">
        <v>92</v>
      </c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2:12" s="1" customFormat="1" ht="15" x14ac:dyDescent="0.25">
      <c r="B3" s="2" t="s">
        <v>1</v>
      </c>
      <c r="L3" s="3" t="s">
        <v>93</v>
      </c>
    </row>
    <row r="4" spans="2:12" s="1" customFormat="1" ht="15" x14ac:dyDescent="0.25">
      <c r="L4" s="3"/>
    </row>
    <row r="5" spans="2:12" s="1" customFormat="1" ht="16.5" thickBot="1" x14ac:dyDescent="0.3">
      <c r="B5" s="150" t="s">
        <v>94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 s="1" customFormat="1" ht="16.5" thickTop="1" thickBot="1" x14ac:dyDescent="0.3"/>
    <row r="7" spans="2:12" s="1" customFormat="1" ht="15.75" thickBot="1" x14ac:dyDescent="0.3">
      <c r="B7" s="23" t="s">
        <v>95</v>
      </c>
      <c r="C7" s="24" t="s">
        <v>43</v>
      </c>
      <c r="D7" s="24" t="s">
        <v>96</v>
      </c>
      <c r="E7" s="24" t="s">
        <v>97</v>
      </c>
      <c r="F7" s="24" t="s">
        <v>98</v>
      </c>
      <c r="G7" s="24" t="s">
        <v>99</v>
      </c>
      <c r="H7" s="24" t="s">
        <v>100</v>
      </c>
      <c r="I7" s="24" t="s">
        <v>101</v>
      </c>
      <c r="J7" s="24" t="s">
        <v>102</v>
      </c>
      <c r="K7" s="24" t="s">
        <v>103</v>
      </c>
      <c r="L7" s="25" t="s">
        <v>104</v>
      </c>
    </row>
    <row r="8" spans="2:12" s="1" customFormat="1" ht="15" x14ac:dyDescent="0.25">
      <c r="B8" s="87">
        <v>41869</v>
      </c>
      <c r="C8" s="88" t="s">
        <v>87</v>
      </c>
      <c r="D8" s="88" t="s">
        <v>5</v>
      </c>
      <c r="E8" s="89">
        <v>519332746</v>
      </c>
      <c r="F8" s="90">
        <v>1</v>
      </c>
      <c r="G8" s="90">
        <v>1</v>
      </c>
      <c r="H8" s="91">
        <v>0.58194444444444449</v>
      </c>
      <c r="I8" s="88" t="s">
        <v>105</v>
      </c>
      <c r="J8" s="88" t="s">
        <v>106</v>
      </c>
      <c r="K8" s="92" t="s">
        <v>107</v>
      </c>
      <c r="L8" s="93"/>
    </row>
    <row r="9" spans="2:12" s="1" customFormat="1" ht="15.75" thickBot="1" x14ac:dyDescent="0.3">
      <c r="B9" s="94">
        <v>41880</v>
      </c>
      <c r="C9" s="95" t="s">
        <v>71</v>
      </c>
      <c r="D9" s="95" t="s">
        <v>5</v>
      </c>
      <c r="E9" s="96">
        <v>9998676</v>
      </c>
      <c r="F9" s="97">
        <v>1</v>
      </c>
      <c r="G9" s="97">
        <v>1</v>
      </c>
      <c r="H9" s="98">
        <v>0.54305555555555551</v>
      </c>
      <c r="I9" s="98" t="s">
        <v>105</v>
      </c>
      <c r="J9" s="95" t="s">
        <v>106</v>
      </c>
      <c r="K9" s="99" t="s">
        <v>107</v>
      </c>
      <c r="L9" s="100"/>
    </row>
    <row r="10" spans="2:12" s="1" customFormat="1" ht="15" x14ac:dyDescent="0.25">
      <c r="B10" s="101"/>
      <c r="C10" s="102"/>
      <c r="D10" s="102"/>
      <c r="E10" s="103"/>
      <c r="F10" s="104"/>
      <c r="G10" s="104"/>
      <c r="H10" s="105"/>
      <c r="I10" s="102"/>
      <c r="J10" s="102"/>
      <c r="K10" s="102"/>
      <c r="L10" s="102"/>
    </row>
    <row r="11" spans="2:12" s="1" customFormat="1" ht="16.5" thickBot="1" x14ac:dyDescent="0.3">
      <c r="B11" s="150" t="s">
        <v>108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2" s="1" customFormat="1" ht="16.5" thickTop="1" thickBot="1" x14ac:dyDescent="0.3">
      <c r="B12" s="4"/>
    </row>
    <row r="13" spans="2:12" s="1" customFormat="1" ht="15.75" thickBot="1" x14ac:dyDescent="0.3">
      <c r="B13" s="23" t="s">
        <v>95</v>
      </c>
      <c r="C13" s="24" t="s">
        <v>43</v>
      </c>
      <c r="D13" s="24" t="s">
        <v>96</v>
      </c>
      <c r="E13" s="24" t="s">
        <v>97</v>
      </c>
      <c r="F13" s="24" t="s">
        <v>98</v>
      </c>
      <c r="G13" s="24" t="s">
        <v>99</v>
      </c>
      <c r="H13" s="24" t="s">
        <v>100</v>
      </c>
      <c r="I13" s="24" t="s">
        <v>101</v>
      </c>
      <c r="J13" s="24" t="s">
        <v>102</v>
      </c>
      <c r="K13" s="24" t="s">
        <v>103</v>
      </c>
      <c r="L13" s="25" t="s">
        <v>104</v>
      </c>
    </row>
    <row r="14" spans="2:12" s="1" customFormat="1" ht="15" x14ac:dyDescent="0.25">
      <c r="B14" s="106" t="s">
        <v>109</v>
      </c>
      <c r="C14" s="107"/>
      <c r="D14" s="107"/>
      <c r="E14" s="107"/>
      <c r="F14" s="107"/>
      <c r="G14" s="107"/>
      <c r="H14" s="108"/>
      <c r="I14" s="107"/>
      <c r="J14" s="107"/>
      <c r="K14" s="107"/>
      <c r="L14" s="109"/>
    </row>
    <row r="15" spans="2:12" s="1" customFormat="1" ht="15.75" thickBot="1" x14ac:dyDescent="0.3">
      <c r="B15" s="110">
        <v>41879</v>
      </c>
      <c r="C15" s="111" t="s">
        <v>47</v>
      </c>
      <c r="D15" s="111" t="s">
        <v>5</v>
      </c>
      <c r="E15" s="112">
        <v>3001328181</v>
      </c>
      <c r="F15" s="113">
        <v>4</v>
      </c>
      <c r="G15" s="113">
        <v>4</v>
      </c>
      <c r="H15" s="114">
        <v>0.51874999999999993</v>
      </c>
      <c r="I15" s="111" t="s">
        <v>105</v>
      </c>
      <c r="J15" s="111" t="s">
        <v>106</v>
      </c>
      <c r="K15" s="115" t="s">
        <v>107</v>
      </c>
      <c r="L15" s="116"/>
    </row>
    <row r="16" spans="2:12" s="1" customFormat="1" ht="15" x14ac:dyDescent="0.25">
      <c r="B16" s="106" t="s">
        <v>110</v>
      </c>
      <c r="C16" s="107"/>
      <c r="D16" s="107"/>
      <c r="E16" s="107"/>
      <c r="F16" s="107"/>
      <c r="G16" s="107"/>
      <c r="H16" s="108"/>
      <c r="I16" s="107"/>
      <c r="J16" s="107"/>
      <c r="K16" s="107"/>
      <c r="L16" s="109"/>
    </row>
    <row r="17" spans="2:14" s="1" customFormat="1" ht="15" x14ac:dyDescent="0.25">
      <c r="B17" s="117">
        <v>41856</v>
      </c>
      <c r="C17" s="118" t="s">
        <v>61</v>
      </c>
      <c r="D17" s="118" t="s">
        <v>5</v>
      </c>
      <c r="E17" s="119">
        <v>1840740031</v>
      </c>
      <c r="F17" s="120">
        <v>9</v>
      </c>
      <c r="G17" s="120">
        <v>6</v>
      </c>
      <c r="H17" s="121">
        <v>0.62638888888888888</v>
      </c>
      <c r="I17" s="118" t="s">
        <v>105</v>
      </c>
      <c r="J17" s="118" t="s">
        <v>106</v>
      </c>
      <c r="K17" s="49" t="s">
        <v>107</v>
      </c>
      <c r="L17" s="93"/>
    </row>
    <row r="18" spans="2:14" s="1" customFormat="1" ht="15" x14ac:dyDescent="0.25">
      <c r="B18" s="87">
        <v>41863</v>
      </c>
      <c r="C18" s="88" t="s">
        <v>78</v>
      </c>
      <c r="D18" s="118" t="s">
        <v>5</v>
      </c>
      <c r="E18" s="89">
        <v>1213295248</v>
      </c>
      <c r="F18" s="90">
        <v>2</v>
      </c>
      <c r="G18" s="90">
        <v>2</v>
      </c>
      <c r="H18" s="91">
        <v>0.62708333333333333</v>
      </c>
      <c r="I18" s="88" t="s">
        <v>105</v>
      </c>
      <c r="J18" s="88" t="s">
        <v>106</v>
      </c>
      <c r="K18" s="92" t="s">
        <v>107</v>
      </c>
      <c r="L18" s="93"/>
    </row>
    <row r="19" spans="2:14" s="1" customFormat="1" ht="15" x14ac:dyDescent="0.25">
      <c r="B19" s="87">
        <v>41869</v>
      </c>
      <c r="C19" s="88" t="s">
        <v>55</v>
      </c>
      <c r="D19" s="118" t="s">
        <v>5</v>
      </c>
      <c r="E19" s="89">
        <v>10996041424</v>
      </c>
      <c r="F19" s="90">
        <v>1</v>
      </c>
      <c r="G19" s="90">
        <v>2</v>
      </c>
      <c r="H19" s="91">
        <v>0.62847222222222221</v>
      </c>
      <c r="I19" s="88" t="s">
        <v>105</v>
      </c>
      <c r="J19" s="88" t="s">
        <v>106</v>
      </c>
      <c r="K19" s="92" t="s">
        <v>107</v>
      </c>
      <c r="L19" s="93"/>
    </row>
    <row r="20" spans="2:14" s="1" customFormat="1" ht="15" x14ac:dyDescent="0.25">
      <c r="B20" s="87">
        <v>41869</v>
      </c>
      <c r="C20" s="88" t="s">
        <v>47</v>
      </c>
      <c r="D20" s="118" t="s">
        <v>5</v>
      </c>
      <c r="E20" s="89">
        <v>343454795</v>
      </c>
      <c r="F20" s="90">
        <v>2</v>
      </c>
      <c r="G20" s="90">
        <v>2</v>
      </c>
      <c r="H20" s="91">
        <v>0.6645833333333333</v>
      </c>
      <c r="I20" s="88" t="s">
        <v>111</v>
      </c>
      <c r="J20" s="88" t="s">
        <v>106</v>
      </c>
      <c r="K20" s="92" t="s">
        <v>112</v>
      </c>
      <c r="L20" s="93">
        <v>7.1</v>
      </c>
    </row>
    <row r="21" spans="2:14" s="1" customFormat="1" ht="15" x14ac:dyDescent="0.25">
      <c r="B21" s="87">
        <v>41872</v>
      </c>
      <c r="C21" s="88" t="s">
        <v>59</v>
      </c>
      <c r="D21" s="118" t="s">
        <v>5</v>
      </c>
      <c r="E21" s="89">
        <v>9390116007</v>
      </c>
      <c r="F21" s="90">
        <v>12</v>
      </c>
      <c r="G21" s="90">
        <v>9</v>
      </c>
      <c r="H21" s="91">
        <v>0.66249999999999998</v>
      </c>
      <c r="I21" s="88" t="s">
        <v>111</v>
      </c>
      <c r="J21" s="88" t="s">
        <v>106</v>
      </c>
      <c r="K21" s="92" t="s">
        <v>112</v>
      </c>
      <c r="L21" s="93">
        <v>12.2</v>
      </c>
    </row>
    <row r="22" spans="2:14" s="1" customFormat="1" ht="15" x14ac:dyDescent="0.25">
      <c r="B22" s="87">
        <v>41872</v>
      </c>
      <c r="C22" s="88" t="s">
        <v>51</v>
      </c>
      <c r="D22" s="118" t="s">
        <v>5</v>
      </c>
      <c r="E22" s="89">
        <v>252578235</v>
      </c>
      <c r="F22" s="90">
        <v>1</v>
      </c>
      <c r="G22" s="90">
        <v>1</v>
      </c>
      <c r="H22" s="91">
        <v>0.62916666666666665</v>
      </c>
      <c r="I22" s="88" t="s">
        <v>105</v>
      </c>
      <c r="J22" s="88" t="s">
        <v>106</v>
      </c>
      <c r="K22" s="92" t="s">
        <v>107</v>
      </c>
      <c r="L22" s="93"/>
    </row>
    <row r="23" spans="2:14" s="1" customFormat="1" ht="15" x14ac:dyDescent="0.25">
      <c r="B23" s="87">
        <v>41879</v>
      </c>
      <c r="C23" s="88" t="s">
        <v>113</v>
      </c>
      <c r="D23" s="88" t="s">
        <v>4</v>
      </c>
      <c r="E23" s="89">
        <v>7151372989</v>
      </c>
      <c r="F23" s="90">
        <v>1</v>
      </c>
      <c r="G23" s="90">
        <v>1</v>
      </c>
      <c r="H23" s="91">
        <v>0.62777777777777777</v>
      </c>
      <c r="I23" s="88" t="s">
        <v>105</v>
      </c>
      <c r="J23" s="88" t="s">
        <v>114</v>
      </c>
      <c r="K23" s="92" t="s">
        <v>107</v>
      </c>
      <c r="L23" s="93"/>
    </row>
    <row r="24" spans="2:14" s="1" customFormat="1" ht="15.75" thickBot="1" x14ac:dyDescent="0.3">
      <c r="B24" s="94">
        <v>41880</v>
      </c>
      <c r="C24" s="95" t="s">
        <v>65</v>
      </c>
      <c r="D24" s="95" t="s">
        <v>5</v>
      </c>
      <c r="E24" s="96">
        <v>632067205</v>
      </c>
      <c r="F24" s="97">
        <v>4</v>
      </c>
      <c r="G24" s="97">
        <v>5</v>
      </c>
      <c r="H24" s="98">
        <v>0.6333333333333333</v>
      </c>
      <c r="I24" s="98" t="s">
        <v>105</v>
      </c>
      <c r="J24" s="95" t="s">
        <v>106</v>
      </c>
      <c r="K24" s="99" t="s">
        <v>107</v>
      </c>
      <c r="L24" s="100"/>
    </row>
    <row r="26" spans="2:14" ht="12.75" customHeight="1" x14ac:dyDescent="0.2">
      <c r="B26" s="62" t="s">
        <v>35</v>
      </c>
      <c r="C26" s="63"/>
      <c r="D26" s="63"/>
      <c r="E26" s="147" t="s">
        <v>36</v>
      </c>
      <c r="F26" s="148"/>
      <c r="G26" s="148"/>
      <c r="H26" s="148"/>
      <c r="I26" s="148"/>
      <c r="J26" s="148"/>
      <c r="K26" s="148"/>
      <c r="L26" s="149"/>
      <c r="M26" s="86"/>
      <c r="N26" s="86"/>
    </row>
    <row r="27" spans="2:14" x14ac:dyDescent="0.2">
      <c r="B27" s="65"/>
      <c r="C27" s="66"/>
      <c r="D27" s="6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2:14" ht="12.75" customHeight="1" x14ac:dyDescent="0.2">
      <c r="B28" s="62" t="s">
        <v>37</v>
      </c>
      <c r="C28" s="63"/>
      <c r="D28" s="63"/>
      <c r="E28" s="129" t="s">
        <v>38</v>
      </c>
      <c r="F28" s="130"/>
      <c r="G28" s="130"/>
      <c r="H28" s="130"/>
      <c r="I28" s="130"/>
      <c r="J28" s="130"/>
      <c r="K28" s="130"/>
      <c r="L28" s="131"/>
      <c r="M28" s="86"/>
      <c r="N28" s="86"/>
    </row>
    <row r="29" spans="2:14" x14ac:dyDescent="0.2">
      <c r="B29" s="65"/>
      <c r="C29" s="66"/>
      <c r="D29" s="66"/>
      <c r="E29" s="132"/>
      <c r="F29" s="133"/>
      <c r="G29" s="133"/>
      <c r="H29" s="133"/>
      <c r="I29" s="133"/>
      <c r="J29" s="133"/>
      <c r="K29" s="133"/>
      <c r="L29" s="134"/>
      <c r="M29" s="86"/>
      <c r="N29" s="86"/>
    </row>
    <row r="30" spans="2:14" ht="12.75" customHeight="1" x14ac:dyDescent="0.2">
      <c r="B30" s="65"/>
      <c r="C30" s="66"/>
      <c r="D30" s="66"/>
      <c r="E30" s="135" t="s">
        <v>39</v>
      </c>
      <c r="F30" s="136"/>
      <c r="G30" s="136"/>
      <c r="H30" s="136"/>
      <c r="I30" s="136"/>
      <c r="J30" s="136"/>
      <c r="K30" s="136"/>
      <c r="L30" s="137"/>
      <c r="M30" s="123"/>
      <c r="N30" s="123"/>
    </row>
    <row r="31" spans="2:14" x14ac:dyDescent="0.2">
      <c r="B31" s="65"/>
      <c r="C31" s="66"/>
      <c r="D31" s="66"/>
      <c r="E31" s="135"/>
      <c r="F31" s="136"/>
      <c r="G31" s="136"/>
      <c r="H31" s="136"/>
      <c r="I31" s="136"/>
      <c r="J31" s="136"/>
      <c r="K31" s="136"/>
      <c r="L31" s="137"/>
      <c r="M31" s="123"/>
      <c r="N31" s="123"/>
    </row>
    <row r="32" spans="2:14" x14ac:dyDescent="0.2">
      <c r="B32" s="65"/>
      <c r="C32" s="66"/>
      <c r="D32" s="66"/>
      <c r="E32" s="142" t="s">
        <v>40</v>
      </c>
      <c r="F32" s="143"/>
      <c r="G32" s="143"/>
      <c r="H32" s="143"/>
      <c r="I32" s="143"/>
      <c r="J32" s="143"/>
      <c r="K32" s="143"/>
      <c r="L32" s="144"/>
      <c r="M32" s="124"/>
      <c r="N32" s="124"/>
    </row>
  </sheetData>
  <mergeCells count="7">
    <mergeCell ref="E32:L32"/>
    <mergeCell ref="B2:L2"/>
    <mergeCell ref="B5:L5"/>
    <mergeCell ref="B11:L11"/>
    <mergeCell ref="E26:L26"/>
    <mergeCell ref="E28:L29"/>
    <mergeCell ref="E30:L31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2014-09-11T15:32:41Z</dcterms:created>
  <dcterms:modified xsi:type="dcterms:W3CDTF">2014-09-16T20:02:41Z</dcterms:modified>
</cp:coreProperties>
</file>