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3715" windowHeight="10005"/>
  </bookViews>
  <sheets>
    <sheet name="Diciembre 2012" sheetId="1" r:id="rId1"/>
  </sheets>
  <calcPr calcId="145621"/>
</workbook>
</file>

<file path=xl/calcChain.xml><?xml version="1.0" encoding="utf-8"?>
<calcChain xmlns="http://schemas.openxmlformats.org/spreadsheetml/2006/main">
  <c r="I42" i="1" l="1"/>
  <c r="H42" i="1"/>
  <c r="G42" i="1"/>
  <c r="E42" i="1"/>
  <c r="D42" i="1"/>
  <c r="C42" i="1"/>
  <c r="K42" i="1"/>
  <c r="F37" i="1"/>
  <c r="F41" i="1"/>
  <c r="F36" i="1"/>
  <c r="F38" i="1"/>
  <c r="F40" i="1"/>
  <c r="F35" i="1"/>
  <c r="F39" i="1"/>
  <c r="F34" i="1"/>
  <c r="F33" i="1"/>
  <c r="F31" i="1"/>
  <c r="F32" i="1"/>
  <c r="F29" i="1"/>
  <c r="F27" i="1"/>
  <c r="F28" i="1"/>
  <c r="F25" i="1"/>
  <c r="F30" i="1"/>
  <c r="F26" i="1"/>
  <c r="F23" i="1"/>
  <c r="F24" i="1"/>
  <c r="F22" i="1"/>
  <c r="F21" i="1"/>
  <c r="F19" i="1"/>
  <c r="F17" i="1"/>
  <c r="F20" i="1"/>
  <c r="F18" i="1"/>
  <c r="F16" i="1"/>
  <c r="F15" i="1"/>
  <c r="F14" i="1"/>
  <c r="F13" i="1"/>
  <c r="F12" i="1"/>
  <c r="F11" i="1"/>
  <c r="F10" i="1"/>
  <c r="F9" i="1"/>
  <c r="J37" i="1"/>
  <c r="J41" i="1"/>
  <c r="J36" i="1"/>
  <c r="J38" i="1"/>
  <c r="J40" i="1"/>
  <c r="J35" i="1"/>
  <c r="J39" i="1"/>
  <c r="J34" i="1"/>
  <c r="J33" i="1"/>
  <c r="J31" i="1"/>
  <c r="J32" i="1"/>
  <c r="J29" i="1"/>
  <c r="J27" i="1"/>
  <c r="J28" i="1"/>
  <c r="J25" i="1"/>
  <c r="J30" i="1"/>
  <c r="J26" i="1"/>
  <c r="J23" i="1"/>
  <c r="J24" i="1"/>
  <c r="J22" i="1"/>
  <c r="J21" i="1"/>
  <c r="J19" i="1"/>
  <c r="J17" i="1"/>
  <c r="J20" i="1"/>
  <c r="J18" i="1"/>
  <c r="J16" i="1"/>
  <c r="J15" i="1"/>
  <c r="J14" i="1"/>
  <c r="J13" i="1"/>
  <c r="J12" i="1"/>
  <c r="J11" i="1"/>
  <c r="J10" i="1"/>
  <c r="J9" i="1"/>
  <c r="N42" i="1"/>
  <c r="L32" i="1" l="1"/>
  <c r="L39" i="1"/>
  <c r="L36" i="1"/>
  <c r="L37" i="1"/>
  <c r="L14" i="1"/>
  <c r="L38" i="1"/>
  <c r="L10" i="1"/>
  <c r="L20" i="1"/>
  <c r="L22" i="1"/>
  <c r="L30" i="1"/>
  <c r="L29" i="1"/>
  <c r="L34" i="1"/>
  <c r="L11" i="1"/>
  <c r="L15" i="1"/>
  <c r="L17" i="1"/>
  <c r="L24" i="1"/>
  <c r="L25" i="1"/>
  <c r="L12" i="1"/>
  <c r="L16" i="1"/>
  <c r="L19" i="1"/>
  <c r="L23" i="1"/>
  <c r="L28" i="1"/>
  <c r="L31" i="1"/>
  <c r="L35" i="1"/>
  <c r="L41" i="1"/>
  <c r="L9" i="1"/>
  <c r="L13" i="1"/>
  <c r="L18" i="1"/>
  <c r="L21" i="1"/>
  <c r="L26" i="1"/>
  <c r="L27" i="1"/>
  <c r="L33" i="1"/>
  <c r="L40" i="1"/>
  <c r="F42" i="1"/>
  <c r="J42" i="1"/>
  <c r="L42" i="1" l="1"/>
  <c r="M26" i="1" s="1"/>
  <c r="M37" i="1" l="1"/>
  <c r="M25" i="1"/>
  <c r="M21" i="1"/>
  <c r="M36" i="1"/>
  <c r="M34" i="1"/>
  <c r="M40" i="1"/>
  <c r="M38" i="1"/>
  <c r="M29" i="1"/>
  <c r="M19" i="1"/>
  <c r="M14" i="1"/>
  <c r="M15" i="1"/>
  <c r="M31" i="1"/>
  <c r="M18" i="1"/>
  <c r="M11" i="1"/>
  <c r="M28" i="1"/>
  <c r="M13" i="1"/>
  <c r="M10" i="1"/>
  <c r="M27" i="1"/>
  <c r="M24" i="1"/>
  <c r="M33" i="1"/>
  <c r="M32" i="1"/>
  <c r="M23" i="1"/>
  <c r="M30" i="1"/>
  <c r="M9" i="1"/>
  <c r="M17" i="1"/>
  <c r="M20" i="1"/>
  <c r="M35" i="1"/>
  <c r="M41" i="1"/>
  <c r="M22" i="1"/>
  <c r="M39" i="1"/>
  <c r="M12" i="1"/>
  <c r="M16" i="1"/>
  <c r="M42" i="1" l="1"/>
</calcChain>
</file>

<file path=xl/sharedStrings.xml><?xml version="1.0" encoding="utf-8"?>
<sst xmlns="http://schemas.openxmlformats.org/spreadsheetml/2006/main" count="69" uniqueCount="64">
  <si>
    <r>
      <t xml:space="preserve">ANÁLISIS DE SANCIONES Y MULTAS - </t>
    </r>
    <r>
      <rPr>
        <b/>
        <sz val="14"/>
        <color indexed="10"/>
        <rFont val="Calibri"/>
        <family val="2"/>
      </rPr>
      <t>DICIEMBRE 2012</t>
    </r>
  </si>
  <si>
    <t>RANKING DE AGENTES POR INFRACCIÓN TIPO A Y B</t>
  </si>
  <si>
    <t>Infracción tipo A</t>
  </si>
  <si>
    <t>Infracción tipo B</t>
  </si>
  <si>
    <t>Infracción</t>
  </si>
  <si>
    <t>Total</t>
  </si>
  <si>
    <t>Agente</t>
  </si>
  <si>
    <t>PH</t>
  </si>
  <si>
    <t>PM</t>
  </si>
  <si>
    <t>RV</t>
  </si>
  <si>
    <t>Tipo C</t>
  </si>
  <si>
    <t>N°</t>
  </si>
  <si>
    <t>%</t>
  </si>
  <si>
    <t>UF</t>
  </si>
  <si>
    <t>Agentes sin infracciones cursadas</t>
  </si>
  <si>
    <t>BBVA</t>
  </si>
  <si>
    <t xml:space="preserve">Yrarrázaval y Compañía Corredores de Bolsa Limitada </t>
  </si>
  <si>
    <t>SANTANDER</t>
  </si>
  <si>
    <t xml:space="preserve">Etchegaray S.A. Corredores de Bolsa </t>
  </si>
  <si>
    <t>BICE</t>
  </si>
  <si>
    <t xml:space="preserve">Finanzas y Negocios S.A. Corredores de Bolsa </t>
  </si>
  <si>
    <t>BCI</t>
  </si>
  <si>
    <t xml:space="preserve">Munita, Cruzat y Claro S.A. Corredores de Bolsa </t>
  </si>
  <si>
    <t>LARRA</t>
  </si>
  <si>
    <t xml:space="preserve">Moneda Corredores de Bolsa Limitada </t>
  </si>
  <si>
    <t>BANESTADO</t>
  </si>
  <si>
    <t>CORPCAP</t>
  </si>
  <si>
    <t>IM TRUST</t>
  </si>
  <si>
    <t>SECURITY</t>
  </si>
  <si>
    <t>PENTA</t>
  </si>
  <si>
    <t>GBM</t>
  </si>
  <si>
    <t>BANCHILE</t>
  </si>
  <si>
    <t>EUROAMER</t>
  </si>
  <si>
    <t>CELFIN</t>
  </si>
  <si>
    <t>MBI</t>
  </si>
  <si>
    <t>SCOTIA</t>
  </si>
  <si>
    <t>TANNER</t>
  </si>
  <si>
    <t>NEVASA</t>
  </si>
  <si>
    <t>MERRILL</t>
  </si>
  <si>
    <t>CRUZDELSUR</t>
  </si>
  <si>
    <t>CONSORCIO</t>
  </si>
  <si>
    <t>DEUTSCHE</t>
  </si>
  <si>
    <t>CBBEC</t>
  </si>
  <si>
    <t>MOLINA</t>
  </si>
  <si>
    <t>VANTRUST</t>
  </si>
  <si>
    <t>JP MORGAN</t>
  </si>
  <si>
    <t>LARRAGAR</t>
  </si>
  <si>
    <t>FIT</t>
  </si>
  <si>
    <t>VALENZUELA</t>
  </si>
  <si>
    <t>RENTA4</t>
  </si>
  <si>
    <t>CHG</t>
  </si>
  <si>
    <t>UGARTE</t>
  </si>
  <si>
    <t>ITAU</t>
  </si>
  <si>
    <t>TOTAL</t>
  </si>
  <si>
    <t xml:space="preserve">Sistema de Contraparte Central: </t>
  </si>
  <si>
    <t xml:space="preserve">Sistema de Cámara de Compensación: </t>
  </si>
  <si>
    <t>Sistema que se encarga de la compensación y liquidación de instrumentos de renta fija, intermediación financiera y renta variable agrupados de la siguiente manera:</t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</si>
  <si>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 asociados a operaciones simultáneas con condición de liquidación pagadero hoy.</t>
    </r>
  </si>
  <si>
    <r>
      <t>PM</t>
    </r>
    <r>
      <rPr>
        <sz val="10"/>
        <rFont val="Calibri"/>
        <family val="2"/>
      </rPr>
      <t>: agrupa a los instrumentos de renta fija e intermediación financiera con condición de liquidación pagadero mañana.</t>
    </r>
  </si>
  <si>
    <t>Información histórica de sanciones y multas aplicadas por CCLV, Contraparte Central S.A. desde incio de sus operaciones (agosto 2010) hasta el fin del mes indicado en el título.</t>
  </si>
  <si>
    <t>Información en base a reporte de sanciones y multas aplicadas por CCLV, Contraparte Central S.A. conforme a sus normas de funcionamiento, disponible en la página web www.cclv.cl</t>
  </si>
  <si>
    <t>Sistema que compensa y liquida instrumentos de renta variable con condición de liquidación contado normal (RV) y otros conforme a sus normas de funcionamiento.</t>
  </si>
  <si>
    <t xml:space="preserve">Chile Market S.A. Corredores de Bolsa </t>
  </si>
  <si>
    <t>Actualizado: 20-01-2015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</si>
</sst>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4"/>
      <color indexed="10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u/>
      <sz val="11"/>
      <color theme="10"/>
      <name val="Calibri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7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/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15" xfId="0" applyFont="1" applyBorder="1"/>
    <xf numFmtId="0" fontId="3" fillId="0" borderId="15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164" fontId="7" fillId="0" borderId="6" xfId="1" applyNumberFormat="1" applyFont="1" applyFill="1" applyBorder="1" applyAlignment="1">
      <alignment horizontal="center"/>
    </xf>
    <xf numFmtId="2" fontId="7" fillId="0" borderId="7" xfId="0" applyNumberFormat="1" applyFont="1" applyBorder="1" applyAlignment="1"/>
    <xf numFmtId="0" fontId="3" fillId="0" borderId="16" xfId="0" applyFont="1" applyBorder="1"/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164" fontId="7" fillId="0" borderId="17" xfId="1" applyNumberFormat="1" applyFont="1" applyFill="1" applyBorder="1" applyAlignment="1">
      <alignment horizontal="center"/>
    </xf>
    <xf numFmtId="2" fontId="7" fillId="0" borderId="18" xfId="0" applyNumberFormat="1" applyFont="1" applyBorder="1" applyAlignment="1"/>
    <xf numFmtId="0" fontId="3" fillId="0" borderId="0" xfId="0" applyFont="1" applyBorder="1"/>
    <xf numFmtId="0" fontId="3" fillId="0" borderId="19" xfId="0" applyFont="1" applyBorder="1"/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3" fillId="2" borderId="10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9" fontId="7" fillId="2" borderId="11" xfId="1" applyFont="1" applyFill="1" applyBorder="1" applyAlignment="1">
      <alignment horizontal="center"/>
    </xf>
    <xf numFmtId="4" fontId="7" fillId="2" borderId="12" xfId="0" applyNumberFormat="1" applyFont="1" applyFill="1" applyBorder="1" applyAlignment="1"/>
    <xf numFmtId="0" fontId="8" fillId="0" borderId="21" xfId="0" applyFont="1" applyBorder="1" applyAlignment="1">
      <alignment horizontal="left" vertical="top"/>
    </xf>
    <xf numFmtId="0" fontId="9" fillId="0" borderId="17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center" vertical="top"/>
    </xf>
    <xf numFmtId="0" fontId="6" fillId="0" borderId="0" xfId="9" applyFont="1" applyAlignment="1">
      <alignment vertical="top"/>
    </xf>
    <xf numFmtId="0" fontId="9" fillId="0" borderId="22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9" fillId="0" borderId="23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0" fontId="8" fillId="0" borderId="24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25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0" fontId="8" fillId="0" borderId="27" xfId="0" applyFont="1" applyBorder="1" applyAlignment="1">
      <alignment horizontal="left" vertical="top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9" fillId="0" borderId="21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28" xfId="0" applyFont="1" applyBorder="1" applyAlignment="1">
      <alignment horizontal="left" vertical="top" wrapText="1"/>
    </xf>
    <xf numFmtId="0" fontId="11" fillId="0" borderId="0" xfId="9" applyFont="1"/>
  </cellXfs>
  <cellStyles count="10">
    <cellStyle name="Hipervínculo 2" xfId="2"/>
    <cellStyle name="Normal" xfId="0" builtinId="0"/>
    <cellStyle name="Normal 10" xfId="9"/>
    <cellStyle name="Normal 2" xfId="3"/>
    <cellStyle name="Normal 3" xfId="4"/>
    <cellStyle name="Normal 4" xfId="5"/>
    <cellStyle name="Normal 5" xfId="6"/>
    <cellStyle name="Normal 6" xfId="7"/>
    <cellStyle name="Normal 7" xfId="8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53"/>
  <sheetViews>
    <sheetView showGridLines="0" tabSelected="1" topLeftCell="A8" workbookViewId="0">
      <selection activeCell="L25" sqref="L25"/>
    </sheetView>
  </sheetViews>
  <sheetFormatPr baseColWidth="10" defaultRowHeight="12.75" x14ac:dyDescent="0.2"/>
  <cols>
    <col min="1" max="1" width="4.28515625" customWidth="1"/>
    <col min="2" max="2" width="15.85546875" customWidth="1"/>
    <col min="3" max="10" width="7" customWidth="1"/>
    <col min="11" max="11" width="10.42578125" customWidth="1"/>
    <col min="12" max="13" width="7" customWidth="1"/>
    <col min="14" max="14" width="10" customWidth="1"/>
    <col min="15" max="15" width="1.85546875" customWidth="1"/>
    <col min="16" max="16" width="3.28515625" customWidth="1"/>
    <col min="17" max="17" width="48.7109375" bestFit="1" customWidth="1"/>
  </cols>
  <sheetData>
    <row r="1" spans="2:17" s="1" customFormat="1" ht="15.75" thickBot="1" x14ac:dyDescent="0.3"/>
    <row r="2" spans="2:17" s="1" customFormat="1" ht="19.5" thickBot="1" x14ac:dyDescent="0.35">
      <c r="B2" s="60" t="s">
        <v>0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2"/>
    </row>
    <row r="3" spans="2:17" s="1" customFormat="1" ht="12" customHeight="1" x14ac:dyDescent="0.25">
      <c r="B3" s="47" t="s">
        <v>60</v>
      </c>
      <c r="Q3" s="2"/>
    </row>
    <row r="4" spans="2:17" s="1" customFormat="1" ht="19.5" customHeight="1" x14ac:dyDescent="0.25">
      <c r="B4" s="47" t="s">
        <v>59</v>
      </c>
      <c r="Q4" s="2"/>
    </row>
    <row r="5" spans="2:17" s="1" customFormat="1" ht="15.75" thickBot="1" x14ac:dyDescent="0.3">
      <c r="B5" s="63" t="s">
        <v>1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</row>
    <row r="6" spans="2:17" s="1" customFormat="1" ht="16.5" thickTop="1" thickBot="1" x14ac:dyDescent="0.3"/>
    <row r="7" spans="2:17" s="1" customFormat="1" ht="15.75" customHeight="1" thickBot="1" x14ac:dyDescent="0.3">
      <c r="C7" s="64" t="s">
        <v>2</v>
      </c>
      <c r="D7" s="65"/>
      <c r="E7" s="65"/>
      <c r="F7" s="66"/>
      <c r="G7" s="64" t="s">
        <v>3</v>
      </c>
      <c r="H7" s="65"/>
      <c r="I7" s="65"/>
      <c r="J7" s="66"/>
      <c r="K7" s="3" t="s">
        <v>4</v>
      </c>
      <c r="L7" s="67" t="s">
        <v>5</v>
      </c>
      <c r="M7" s="68"/>
      <c r="N7" s="69"/>
    </row>
    <row r="8" spans="2:17" s="1" customFormat="1" ht="15.75" thickBot="1" x14ac:dyDescent="0.3">
      <c r="B8" s="4" t="s">
        <v>6</v>
      </c>
      <c r="C8" s="5" t="s">
        <v>7</v>
      </c>
      <c r="D8" s="6" t="s">
        <v>8</v>
      </c>
      <c r="E8" s="6" t="s">
        <v>9</v>
      </c>
      <c r="F8" s="6" t="s">
        <v>5</v>
      </c>
      <c r="G8" s="5" t="s">
        <v>7</v>
      </c>
      <c r="H8" s="6" t="s">
        <v>8</v>
      </c>
      <c r="I8" s="6" t="s">
        <v>9</v>
      </c>
      <c r="J8" s="7" t="s">
        <v>5</v>
      </c>
      <c r="K8" s="8" t="s">
        <v>10</v>
      </c>
      <c r="L8" s="9" t="s">
        <v>11</v>
      </c>
      <c r="M8" s="10" t="s">
        <v>12</v>
      </c>
      <c r="N8" s="7" t="s">
        <v>13</v>
      </c>
      <c r="P8" s="11" t="s">
        <v>14</v>
      </c>
      <c r="Q8" s="12"/>
    </row>
    <row r="9" spans="2:17" s="1" customFormat="1" ht="15" x14ac:dyDescent="0.25">
      <c r="B9" s="13" t="s">
        <v>15</v>
      </c>
      <c r="C9" s="14">
        <v>16</v>
      </c>
      <c r="D9" s="15">
        <v>3</v>
      </c>
      <c r="E9" s="15">
        <v>1</v>
      </c>
      <c r="F9" s="16">
        <f>+SUM(C9:E9)</f>
        <v>20</v>
      </c>
      <c r="G9" s="14">
        <v>48</v>
      </c>
      <c r="H9" s="15">
        <v>6</v>
      </c>
      <c r="I9" s="15"/>
      <c r="J9" s="17">
        <f>+SUM(G9:I9)</f>
        <v>54</v>
      </c>
      <c r="K9" s="16">
        <v>2</v>
      </c>
      <c r="L9" s="18">
        <f>+F9+J9+K9</f>
        <v>76</v>
      </c>
      <c r="M9" s="19">
        <f>+L9/$L$42</f>
        <v>0.15079365079365079</v>
      </c>
      <c r="N9" s="20">
        <v>1235.72</v>
      </c>
      <c r="Q9" s="1" t="s">
        <v>16</v>
      </c>
    </row>
    <row r="10" spans="2:17" s="1" customFormat="1" ht="15" x14ac:dyDescent="0.25">
      <c r="B10" s="21" t="s">
        <v>17</v>
      </c>
      <c r="C10" s="22">
        <v>10</v>
      </c>
      <c r="D10" s="23">
        <v>5</v>
      </c>
      <c r="E10" s="23">
        <v>1</v>
      </c>
      <c r="F10" s="24">
        <f>+SUM(C10:E10)</f>
        <v>16</v>
      </c>
      <c r="G10" s="22">
        <v>30</v>
      </c>
      <c r="H10" s="23">
        <v>8</v>
      </c>
      <c r="I10" s="23"/>
      <c r="J10" s="25">
        <f>+SUM(G10:I10)</f>
        <v>38</v>
      </c>
      <c r="K10" s="24">
        <v>2</v>
      </c>
      <c r="L10" s="26">
        <f>+F10+J10+K10</f>
        <v>56</v>
      </c>
      <c r="M10" s="27">
        <f>+L10/$L$42</f>
        <v>0.1111111111111111</v>
      </c>
      <c r="N10" s="28">
        <v>1176.3340000000001</v>
      </c>
      <c r="Q10" s="1" t="s">
        <v>18</v>
      </c>
    </row>
    <row r="11" spans="2:17" s="1" customFormat="1" ht="15" x14ac:dyDescent="0.25">
      <c r="B11" s="21" t="s">
        <v>19</v>
      </c>
      <c r="C11" s="22">
        <v>7</v>
      </c>
      <c r="D11" s="23">
        <v>5</v>
      </c>
      <c r="E11" s="23">
        <v>2</v>
      </c>
      <c r="F11" s="24">
        <f>+SUM(C11:E11)</f>
        <v>14</v>
      </c>
      <c r="G11" s="22">
        <v>19</v>
      </c>
      <c r="H11" s="23">
        <v>1</v>
      </c>
      <c r="I11" s="23"/>
      <c r="J11" s="25">
        <f>+SUM(G11:I11)</f>
        <v>20</v>
      </c>
      <c r="K11" s="24">
        <v>1</v>
      </c>
      <c r="L11" s="26">
        <f>+F11+J11+K11</f>
        <v>35</v>
      </c>
      <c r="M11" s="27">
        <f>+L11/$L$42</f>
        <v>6.9444444444444448E-2</v>
      </c>
      <c r="N11" s="28">
        <v>415</v>
      </c>
      <c r="Q11" s="1" t="s">
        <v>20</v>
      </c>
    </row>
    <row r="12" spans="2:17" s="1" customFormat="1" ht="15" x14ac:dyDescent="0.25">
      <c r="B12" s="21" t="s">
        <v>21</v>
      </c>
      <c r="C12" s="22">
        <v>8</v>
      </c>
      <c r="D12" s="23">
        <v>2</v>
      </c>
      <c r="E12" s="23">
        <v>3</v>
      </c>
      <c r="F12" s="24">
        <f>+SUM(C12:E12)</f>
        <v>13</v>
      </c>
      <c r="G12" s="22">
        <v>13</v>
      </c>
      <c r="H12" s="23">
        <v>3</v>
      </c>
      <c r="I12" s="23">
        <v>1</v>
      </c>
      <c r="J12" s="25">
        <f>+SUM(G12:I12)</f>
        <v>17</v>
      </c>
      <c r="K12" s="24"/>
      <c r="L12" s="26">
        <f>+F12+J12+K12</f>
        <v>30</v>
      </c>
      <c r="M12" s="27">
        <f>+L12/$L$42</f>
        <v>5.9523809523809521E-2</v>
      </c>
      <c r="N12" s="28">
        <v>320</v>
      </c>
      <c r="Q12" s="1" t="s">
        <v>22</v>
      </c>
    </row>
    <row r="13" spans="2:17" s="1" customFormat="1" ht="15" x14ac:dyDescent="0.25">
      <c r="B13" s="21" t="s">
        <v>23</v>
      </c>
      <c r="C13" s="22">
        <v>10</v>
      </c>
      <c r="D13" s="23">
        <v>1</v>
      </c>
      <c r="E13" s="23">
        <v>2</v>
      </c>
      <c r="F13" s="24">
        <f>+SUM(C13:E13)</f>
        <v>13</v>
      </c>
      <c r="G13" s="22">
        <v>13</v>
      </c>
      <c r="H13" s="23">
        <v>1</v>
      </c>
      <c r="I13" s="23"/>
      <c r="J13" s="25">
        <f>+SUM(G13:I13)</f>
        <v>14</v>
      </c>
      <c r="K13" s="24"/>
      <c r="L13" s="26">
        <f>+F13+J13+K13</f>
        <v>27</v>
      </c>
      <c r="M13" s="27">
        <f>+L13/$L$42</f>
        <v>5.3571428571428568E-2</v>
      </c>
      <c r="N13" s="28">
        <v>333.07</v>
      </c>
      <c r="Q13" s="1" t="s">
        <v>24</v>
      </c>
    </row>
    <row r="14" spans="2:17" s="1" customFormat="1" ht="15" x14ac:dyDescent="0.25">
      <c r="B14" s="21" t="s">
        <v>25</v>
      </c>
      <c r="C14" s="22">
        <v>5</v>
      </c>
      <c r="D14" s="23">
        <v>1</v>
      </c>
      <c r="E14" s="23"/>
      <c r="F14" s="24">
        <f>+SUM(C14:E14)</f>
        <v>6</v>
      </c>
      <c r="G14" s="22">
        <v>18</v>
      </c>
      <c r="H14" s="23">
        <v>1</v>
      </c>
      <c r="I14" s="23"/>
      <c r="J14" s="25">
        <f>+SUM(G14:I14)</f>
        <v>19</v>
      </c>
      <c r="K14" s="24"/>
      <c r="L14" s="26">
        <f>+F14+J14+K14</f>
        <v>25</v>
      </c>
      <c r="M14" s="27">
        <f>+L14/$L$42</f>
        <v>4.96031746031746E-2</v>
      </c>
      <c r="N14" s="28">
        <v>440</v>
      </c>
      <c r="Q14" s="1" t="s">
        <v>62</v>
      </c>
    </row>
    <row r="15" spans="2:17" s="1" customFormat="1" ht="15" x14ac:dyDescent="0.25">
      <c r="B15" s="21" t="s">
        <v>26</v>
      </c>
      <c r="C15" s="22">
        <v>9</v>
      </c>
      <c r="D15" s="23">
        <v>1</v>
      </c>
      <c r="E15" s="23"/>
      <c r="F15" s="24">
        <f>+SUM(C15:E15)</f>
        <v>10</v>
      </c>
      <c r="G15" s="22">
        <v>12</v>
      </c>
      <c r="H15" s="23">
        <v>1</v>
      </c>
      <c r="I15" s="23"/>
      <c r="J15" s="25">
        <f>+SUM(G15:I15)</f>
        <v>13</v>
      </c>
      <c r="K15" s="24">
        <v>1</v>
      </c>
      <c r="L15" s="26">
        <f>+F15+J15+K15</f>
        <v>24</v>
      </c>
      <c r="M15" s="27">
        <f>+L15/$L$42</f>
        <v>4.7619047619047616E-2</v>
      </c>
      <c r="N15" s="28">
        <v>793.59</v>
      </c>
    </row>
    <row r="16" spans="2:17" s="1" customFormat="1" ht="15" x14ac:dyDescent="0.25">
      <c r="B16" s="21" t="s">
        <v>27</v>
      </c>
      <c r="C16" s="22">
        <v>3</v>
      </c>
      <c r="D16" s="23">
        <v>1</v>
      </c>
      <c r="E16" s="23">
        <v>4</v>
      </c>
      <c r="F16" s="24">
        <f>+SUM(C16:E16)</f>
        <v>8</v>
      </c>
      <c r="G16" s="22">
        <v>11</v>
      </c>
      <c r="H16" s="23">
        <v>2</v>
      </c>
      <c r="I16" s="23">
        <v>1</v>
      </c>
      <c r="J16" s="25">
        <f>+SUM(G16:I16)</f>
        <v>14</v>
      </c>
      <c r="K16" s="24"/>
      <c r="L16" s="26">
        <f>+F16+J16+K16</f>
        <v>22</v>
      </c>
      <c r="M16" s="27">
        <f>+L16/$L$42</f>
        <v>4.3650793650793648E-2</v>
      </c>
      <c r="N16" s="28">
        <v>122.81</v>
      </c>
    </row>
    <row r="17" spans="2:17" s="1" customFormat="1" ht="15" x14ac:dyDescent="0.25">
      <c r="B17" s="21" t="s">
        <v>30</v>
      </c>
      <c r="C17" s="22"/>
      <c r="D17" s="23"/>
      <c r="E17" s="23">
        <v>11</v>
      </c>
      <c r="F17" s="24">
        <f>+SUM(C17:E17)</f>
        <v>11</v>
      </c>
      <c r="G17" s="22"/>
      <c r="H17" s="23"/>
      <c r="I17" s="23">
        <v>8</v>
      </c>
      <c r="J17" s="25">
        <f>+SUM(G17:I17)</f>
        <v>8</v>
      </c>
      <c r="K17" s="24"/>
      <c r="L17" s="26">
        <f>+F17+J17+K17</f>
        <v>19</v>
      </c>
      <c r="M17" s="27">
        <f>+L17/$L$42</f>
        <v>3.7698412698412696E-2</v>
      </c>
      <c r="N17" s="28">
        <v>182.02</v>
      </c>
      <c r="Q17" s="29"/>
    </row>
    <row r="18" spans="2:17" s="1" customFormat="1" ht="15" x14ac:dyDescent="0.25">
      <c r="B18" s="21" t="s">
        <v>28</v>
      </c>
      <c r="C18" s="22">
        <v>4</v>
      </c>
      <c r="D18" s="23"/>
      <c r="E18" s="23">
        <v>1</v>
      </c>
      <c r="F18" s="24">
        <f>+SUM(C18:E18)</f>
        <v>5</v>
      </c>
      <c r="G18" s="22">
        <v>11</v>
      </c>
      <c r="H18" s="23"/>
      <c r="I18" s="23"/>
      <c r="J18" s="25">
        <f>+SUM(G18:I18)</f>
        <v>11</v>
      </c>
      <c r="K18" s="24">
        <v>2</v>
      </c>
      <c r="L18" s="26">
        <f>+F18+J18+K18</f>
        <v>18</v>
      </c>
      <c r="M18" s="27">
        <f>+L18/$L$42</f>
        <v>3.5714285714285712E-2</v>
      </c>
      <c r="N18" s="28">
        <v>288.13</v>
      </c>
      <c r="Q18" s="29"/>
    </row>
    <row r="19" spans="2:17" s="1" customFormat="1" ht="15" x14ac:dyDescent="0.25">
      <c r="B19" s="21" t="s">
        <v>31</v>
      </c>
      <c r="C19" s="22">
        <v>6</v>
      </c>
      <c r="D19" s="23">
        <v>1</v>
      </c>
      <c r="E19" s="23"/>
      <c r="F19" s="24">
        <f>+SUM(C19:E19)</f>
        <v>7</v>
      </c>
      <c r="G19" s="22">
        <v>9</v>
      </c>
      <c r="H19" s="23">
        <v>1</v>
      </c>
      <c r="I19" s="23"/>
      <c r="J19" s="25">
        <f>+SUM(G19:I19)</f>
        <v>10</v>
      </c>
      <c r="K19" s="24"/>
      <c r="L19" s="26">
        <f>+F19+J19+K19</f>
        <v>17</v>
      </c>
      <c r="M19" s="27">
        <f>+L19/$L$42</f>
        <v>3.3730158730158728E-2</v>
      </c>
      <c r="N19" s="28">
        <v>425.9</v>
      </c>
      <c r="P19" s="29"/>
      <c r="Q19" s="29"/>
    </row>
    <row r="20" spans="2:17" s="1" customFormat="1" ht="15" x14ac:dyDescent="0.25">
      <c r="B20" s="21" t="s">
        <v>29</v>
      </c>
      <c r="C20" s="22">
        <v>4</v>
      </c>
      <c r="D20" s="23"/>
      <c r="E20" s="23">
        <v>1</v>
      </c>
      <c r="F20" s="24">
        <f>+SUM(C20:E20)</f>
        <v>5</v>
      </c>
      <c r="G20" s="22">
        <v>10</v>
      </c>
      <c r="H20" s="23">
        <v>1</v>
      </c>
      <c r="I20" s="23"/>
      <c r="J20" s="25">
        <f>+SUM(G20:I20)</f>
        <v>11</v>
      </c>
      <c r="K20" s="24"/>
      <c r="L20" s="26">
        <f>+F20+J20+K20</f>
        <v>16</v>
      </c>
      <c r="M20" s="27">
        <f>+L20/$L$42</f>
        <v>3.1746031746031744E-2</v>
      </c>
      <c r="N20" s="28">
        <v>111.22</v>
      </c>
      <c r="P20" s="29"/>
    </row>
    <row r="21" spans="2:17" s="1" customFormat="1" ht="15" x14ac:dyDescent="0.25">
      <c r="B21" s="21" t="s">
        <v>32</v>
      </c>
      <c r="C21" s="22">
        <v>1</v>
      </c>
      <c r="D21" s="23"/>
      <c r="E21" s="23"/>
      <c r="F21" s="24">
        <f>+SUM(C21:E21)</f>
        <v>1</v>
      </c>
      <c r="G21" s="22">
        <v>12</v>
      </c>
      <c r="H21" s="23">
        <v>1</v>
      </c>
      <c r="I21" s="23"/>
      <c r="J21" s="25">
        <f>+SUM(G21:I21)</f>
        <v>13</v>
      </c>
      <c r="K21" s="24"/>
      <c r="L21" s="26">
        <f>+F21+J21+K21</f>
        <v>14</v>
      </c>
      <c r="M21" s="27">
        <f>+L21/$L$42</f>
        <v>2.7777777777777776E-2</v>
      </c>
      <c r="N21" s="28">
        <v>281.13000000000005</v>
      </c>
    </row>
    <row r="22" spans="2:17" s="1" customFormat="1" ht="15" x14ac:dyDescent="0.25">
      <c r="B22" s="21" t="s">
        <v>33</v>
      </c>
      <c r="C22" s="22">
        <v>3</v>
      </c>
      <c r="D22" s="23">
        <v>1</v>
      </c>
      <c r="E22" s="23">
        <v>1</v>
      </c>
      <c r="F22" s="24">
        <f>+SUM(C22:E22)</f>
        <v>5</v>
      </c>
      <c r="G22" s="22">
        <v>6</v>
      </c>
      <c r="H22" s="23">
        <v>2</v>
      </c>
      <c r="I22" s="23">
        <v>1</v>
      </c>
      <c r="J22" s="25">
        <f>+SUM(G22:I22)</f>
        <v>9</v>
      </c>
      <c r="K22" s="24"/>
      <c r="L22" s="26">
        <f>+F22+J22+K22</f>
        <v>14</v>
      </c>
      <c r="M22" s="27">
        <f>+L22/$L$42</f>
        <v>2.7777777777777776E-2</v>
      </c>
      <c r="N22" s="28">
        <v>164.8</v>
      </c>
    </row>
    <row r="23" spans="2:17" s="1" customFormat="1" ht="15" x14ac:dyDescent="0.25">
      <c r="B23" s="21" t="s">
        <v>35</v>
      </c>
      <c r="C23" s="22">
        <v>1</v>
      </c>
      <c r="D23" s="23">
        <v>1</v>
      </c>
      <c r="E23" s="23">
        <v>6</v>
      </c>
      <c r="F23" s="24">
        <f>+SUM(C23:E23)</f>
        <v>8</v>
      </c>
      <c r="G23" s="22">
        <v>3</v>
      </c>
      <c r="H23" s="23">
        <v>1</v>
      </c>
      <c r="I23" s="23"/>
      <c r="J23" s="25">
        <f>+SUM(G23:I23)</f>
        <v>4</v>
      </c>
      <c r="K23" s="24">
        <v>1</v>
      </c>
      <c r="L23" s="26">
        <f>+F23+J23+K23</f>
        <v>13</v>
      </c>
      <c r="M23" s="27">
        <f>+L23/$L$42</f>
        <v>2.5793650793650792E-2</v>
      </c>
      <c r="N23" s="28">
        <v>125.3</v>
      </c>
    </row>
    <row r="24" spans="2:17" s="1" customFormat="1" ht="15" x14ac:dyDescent="0.25">
      <c r="B24" s="21" t="s">
        <v>34</v>
      </c>
      <c r="C24" s="22">
        <v>3</v>
      </c>
      <c r="D24" s="23">
        <v>2</v>
      </c>
      <c r="E24" s="23">
        <v>4</v>
      </c>
      <c r="F24" s="24">
        <f>+SUM(C24:E24)</f>
        <v>9</v>
      </c>
      <c r="G24" s="22">
        <v>3</v>
      </c>
      <c r="H24" s="23"/>
      <c r="I24" s="23"/>
      <c r="J24" s="25">
        <f>+SUM(G24:I24)</f>
        <v>3</v>
      </c>
      <c r="K24" s="24"/>
      <c r="L24" s="26">
        <f>+F24+J24+K24</f>
        <v>12</v>
      </c>
      <c r="M24" s="27">
        <f>+L24/$L$42</f>
        <v>2.3809523809523808E-2</v>
      </c>
      <c r="N24" s="28">
        <v>20</v>
      </c>
    </row>
    <row r="25" spans="2:17" s="1" customFormat="1" ht="15" x14ac:dyDescent="0.25">
      <c r="B25" s="21" t="s">
        <v>38</v>
      </c>
      <c r="C25" s="22">
        <v>1</v>
      </c>
      <c r="D25" s="23">
        <v>2</v>
      </c>
      <c r="E25" s="23">
        <v>7</v>
      </c>
      <c r="F25" s="24">
        <f>+SUM(C25:E25)</f>
        <v>10</v>
      </c>
      <c r="G25" s="22">
        <v>1</v>
      </c>
      <c r="H25" s="23"/>
      <c r="I25" s="23">
        <v>1</v>
      </c>
      <c r="J25" s="25">
        <f>+SUM(G25:I25)</f>
        <v>2</v>
      </c>
      <c r="K25" s="24"/>
      <c r="L25" s="26">
        <f>+F25+J25+K25</f>
        <v>12</v>
      </c>
      <c r="M25" s="27">
        <f>+L25/$L$42</f>
        <v>2.3809523809523808E-2</v>
      </c>
      <c r="N25" s="28">
        <v>10</v>
      </c>
    </row>
    <row r="26" spans="2:17" s="1" customFormat="1" ht="15" x14ac:dyDescent="0.25">
      <c r="B26" s="21" t="s">
        <v>36</v>
      </c>
      <c r="C26" s="22">
        <v>3</v>
      </c>
      <c r="D26" s="23">
        <v>2</v>
      </c>
      <c r="E26" s="23"/>
      <c r="F26" s="24">
        <f>+SUM(C26:E26)</f>
        <v>5</v>
      </c>
      <c r="G26" s="22">
        <v>5</v>
      </c>
      <c r="H26" s="23">
        <v>1</v>
      </c>
      <c r="I26" s="23"/>
      <c r="J26" s="25">
        <f>+SUM(G26:I26)</f>
        <v>6</v>
      </c>
      <c r="K26" s="24"/>
      <c r="L26" s="26">
        <f>+F26+J26+K26</f>
        <v>11</v>
      </c>
      <c r="M26" s="27">
        <f>+L26/$L$42</f>
        <v>2.1825396825396824E-2</v>
      </c>
      <c r="N26" s="28">
        <v>123.81</v>
      </c>
    </row>
    <row r="27" spans="2:17" s="1" customFormat="1" ht="15" x14ac:dyDescent="0.25">
      <c r="B27" s="21" t="s">
        <v>40</v>
      </c>
      <c r="C27" s="22">
        <v>2</v>
      </c>
      <c r="D27" s="23">
        <v>1</v>
      </c>
      <c r="E27" s="23">
        <v>2</v>
      </c>
      <c r="F27" s="24">
        <f>+SUM(C27:E27)</f>
        <v>5</v>
      </c>
      <c r="G27" s="22">
        <v>5</v>
      </c>
      <c r="H27" s="23"/>
      <c r="I27" s="23"/>
      <c r="J27" s="25">
        <f>+SUM(G27:I27)</f>
        <v>5</v>
      </c>
      <c r="K27" s="24">
        <v>1</v>
      </c>
      <c r="L27" s="26">
        <f>+F27+J27+K27</f>
        <v>11</v>
      </c>
      <c r="M27" s="27">
        <f>+L27/$L$42</f>
        <v>2.1825396825396824E-2</v>
      </c>
      <c r="N27" s="28">
        <v>92.14</v>
      </c>
    </row>
    <row r="28" spans="2:17" s="1" customFormat="1" ht="15" x14ac:dyDescent="0.25">
      <c r="B28" s="21" t="s">
        <v>39</v>
      </c>
      <c r="C28" s="22">
        <v>1</v>
      </c>
      <c r="D28" s="23"/>
      <c r="E28" s="23">
        <v>6</v>
      </c>
      <c r="F28" s="24">
        <f>+SUM(C28:E28)</f>
        <v>7</v>
      </c>
      <c r="G28" s="22">
        <v>2</v>
      </c>
      <c r="H28" s="23"/>
      <c r="I28" s="23">
        <v>2</v>
      </c>
      <c r="J28" s="25">
        <f>+SUM(G28:I28)</f>
        <v>4</v>
      </c>
      <c r="K28" s="24"/>
      <c r="L28" s="26">
        <f>+F28+J28+K28</f>
        <v>11</v>
      </c>
      <c r="M28" s="27">
        <f>+L28/$L$42</f>
        <v>2.1825396825396824E-2</v>
      </c>
      <c r="N28" s="28">
        <v>16.670000000000002</v>
      </c>
    </row>
    <row r="29" spans="2:17" s="1" customFormat="1" ht="15" x14ac:dyDescent="0.25">
      <c r="B29" s="21" t="s">
        <v>41</v>
      </c>
      <c r="C29" s="22"/>
      <c r="D29" s="23"/>
      <c r="E29" s="23">
        <v>5</v>
      </c>
      <c r="F29" s="24">
        <f>+SUM(C29:E29)</f>
        <v>5</v>
      </c>
      <c r="G29" s="22">
        <v>2</v>
      </c>
      <c r="H29" s="23">
        <v>1</v>
      </c>
      <c r="I29" s="23">
        <v>2</v>
      </c>
      <c r="J29" s="25">
        <f>+SUM(G29:I29)</f>
        <v>5</v>
      </c>
      <c r="K29" s="24"/>
      <c r="L29" s="26">
        <f>+F29+J29+K29</f>
        <v>10</v>
      </c>
      <c r="M29" s="27">
        <f>+L29/$L$42</f>
        <v>1.984126984126984E-2</v>
      </c>
      <c r="N29" s="28">
        <v>127.07</v>
      </c>
    </row>
    <row r="30" spans="2:17" s="1" customFormat="1" ht="15" x14ac:dyDescent="0.25">
      <c r="B30" s="21" t="s">
        <v>37</v>
      </c>
      <c r="C30" s="22">
        <v>3</v>
      </c>
      <c r="D30" s="23">
        <v>3</v>
      </c>
      <c r="E30" s="23">
        <v>1</v>
      </c>
      <c r="F30" s="24">
        <f>+SUM(C30:E30)</f>
        <v>7</v>
      </c>
      <c r="G30" s="22">
        <v>3</v>
      </c>
      <c r="H30" s="23"/>
      <c r="I30" s="23"/>
      <c r="J30" s="25">
        <f>+SUM(G30:I30)</f>
        <v>3</v>
      </c>
      <c r="K30" s="24"/>
      <c r="L30" s="26">
        <f>+F30+J30+K30</f>
        <v>10</v>
      </c>
      <c r="M30" s="27">
        <f>+L30/$L$42</f>
        <v>1.984126984126984E-2</v>
      </c>
      <c r="N30" s="28">
        <v>21.060000000000002</v>
      </c>
    </row>
    <row r="31" spans="2:17" s="1" customFormat="1" ht="15" x14ac:dyDescent="0.25">
      <c r="B31" s="21" t="s">
        <v>43</v>
      </c>
      <c r="C31" s="22">
        <v>1</v>
      </c>
      <c r="D31" s="23">
        <v>1</v>
      </c>
      <c r="E31" s="23"/>
      <c r="F31" s="24">
        <f>+SUM(C31:E31)</f>
        <v>2</v>
      </c>
      <c r="G31" s="22">
        <v>2</v>
      </c>
      <c r="H31" s="23"/>
      <c r="I31" s="23"/>
      <c r="J31" s="25">
        <f>+SUM(G31:I31)</f>
        <v>2</v>
      </c>
      <c r="K31" s="24"/>
      <c r="L31" s="26">
        <f>+F31+J31+K31</f>
        <v>4</v>
      </c>
      <c r="M31" s="27">
        <f>+L31/$L$42</f>
        <v>7.9365079365079361E-3</v>
      </c>
      <c r="N31" s="28">
        <v>15</v>
      </c>
    </row>
    <row r="32" spans="2:17" s="1" customFormat="1" ht="15" x14ac:dyDescent="0.25">
      <c r="B32" s="21" t="s">
        <v>42</v>
      </c>
      <c r="C32" s="22"/>
      <c r="D32" s="23"/>
      <c r="E32" s="23">
        <v>2</v>
      </c>
      <c r="F32" s="24">
        <f>+SUM(C32:E32)</f>
        <v>2</v>
      </c>
      <c r="G32" s="22"/>
      <c r="H32" s="23"/>
      <c r="I32" s="23"/>
      <c r="J32" s="25">
        <f>+SUM(G32:I32)</f>
        <v>0</v>
      </c>
      <c r="K32" s="24">
        <v>1</v>
      </c>
      <c r="L32" s="26">
        <f>+F32+J32+K32</f>
        <v>3</v>
      </c>
      <c r="M32" s="27">
        <f>+L32/$L$42</f>
        <v>5.9523809523809521E-3</v>
      </c>
      <c r="N32" s="28">
        <v>100</v>
      </c>
    </row>
    <row r="33" spans="2:17" s="1" customFormat="1" ht="15" x14ac:dyDescent="0.25">
      <c r="B33" s="21" t="s">
        <v>44</v>
      </c>
      <c r="C33" s="22"/>
      <c r="D33" s="23"/>
      <c r="E33" s="23">
        <v>1</v>
      </c>
      <c r="F33" s="24">
        <f>+SUM(C33:E33)</f>
        <v>1</v>
      </c>
      <c r="G33" s="22">
        <v>2</v>
      </c>
      <c r="H33" s="23"/>
      <c r="I33" s="23"/>
      <c r="J33" s="25">
        <f>+SUM(G33:I33)</f>
        <v>2</v>
      </c>
      <c r="K33" s="24"/>
      <c r="L33" s="26">
        <f>+F33+J33+K33</f>
        <v>3</v>
      </c>
      <c r="M33" s="27">
        <f>+L33/$L$42</f>
        <v>5.9523809523809521E-3</v>
      </c>
      <c r="N33" s="28">
        <v>9.0599999999999987</v>
      </c>
    </row>
    <row r="34" spans="2:17" s="1" customFormat="1" ht="15" x14ac:dyDescent="0.25">
      <c r="B34" s="21" t="s">
        <v>45</v>
      </c>
      <c r="C34" s="22"/>
      <c r="D34" s="23"/>
      <c r="E34" s="23">
        <v>3</v>
      </c>
      <c r="F34" s="24">
        <f>+SUM(C34:E34)</f>
        <v>3</v>
      </c>
      <c r="G34" s="22"/>
      <c r="H34" s="23"/>
      <c r="I34" s="23"/>
      <c r="J34" s="25">
        <f>+SUM(G34:I34)</f>
        <v>0</v>
      </c>
      <c r="K34" s="24"/>
      <c r="L34" s="26">
        <f>+F34+J34+K34</f>
        <v>3</v>
      </c>
      <c r="M34" s="27">
        <f>+L34/$L$42</f>
        <v>5.9523809523809521E-3</v>
      </c>
      <c r="N34" s="28"/>
      <c r="P34"/>
    </row>
    <row r="35" spans="2:17" s="1" customFormat="1" ht="15" x14ac:dyDescent="0.25">
      <c r="B35" s="21" t="s">
        <v>47</v>
      </c>
      <c r="C35" s="22"/>
      <c r="D35" s="23"/>
      <c r="E35" s="23">
        <v>2</v>
      </c>
      <c r="F35" s="24">
        <f>+SUM(C35:E35)</f>
        <v>2</v>
      </c>
      <c r="G35" s="22"/>
      <c r="H35" s="23"/>
      <c r="I35" s="23"/>
      <c r="J35" s="25">
        <f>+SUM(G35:I35)</f>
        <v>0</v>
      </c>
      <c r="K35" s="24"/>
      <c r="L35" s="26">
        <f>+F35+J35+K35</f>
        <v>2</v>
      </c>
      <c r="M35" s="27">
        <f>+L35/$L$42</f>
        <v>3.968253968253968E-3</v>
      </c>
      <c r="N35" s="28"/>
      <c r="O35"/>
      <c r="P35"/>
    </row>
    <row r="36" spans="2:17" s="1" customFormat="1" ht="15" x14ac:dyDescent="0.25">
      <c r="B36" s="21" t="s">
        <v>50</v>
      </c>
      <c r="C36" s="22"/>
      <c r="D36" s="23"/>
      <c r="E36" s="23"/>
      <c r="F36" s="24">
        <f>+SUM(C36:E36)</f>
        <v>0</v>
      </c>
      <c r="G36" s="22">
        <v>1</v>
      </c>
      <c r="H36" s="23"/>
      <c r="I36" s="23"/>
      <c r="J36" s="25">
        <f>+SUM(G36:I36)</f>
        <v>1</v>
      </c>
      <c r="K36" s="24"/>
      <c r="L36" s="26">
        <f>+F36+J36+K36</f>
        <v>1</v>
      </c>
      <c r="M36" s="27">
        <f>+L36/$L$42</f>
        <v>1.984126984126984E-3</v>
      </c>
      <c r="N36" s="28">
        <v>15</v>
      </c>
      <c r="O36"/>
      <c r="P36"/>
    </row>
    <row r="37" spans="2:17" s="1" customFormat="1" ht="15" x14ac:dyDescent="0.25">
      <c r="B37" s="21" t="s">
        <v>52</v>
      </c>
      <c r="C37" s="22"/>
      <c r="D37" s="23"/>
      <c r="E37" s="23"/>
      <c r="F37" s="24">
        <f>+SUM(C37:E37)</f>
        <v>0</v>
      </c>
      <c r="G37" s="22">
        <v>1</v>
      </c>
      <c r="H37" s="23"/>
      <c r="I37" s="23"/>
      <c r="J37" s="25">
        <f>+SUM(G37:I37)</f>
        <v>1</v>
      </c>
      <c r="K37" s="24"/>
      <c r="L37" s="26">
        <f>+F37+J37+K37</f>
        <v>1</v>
      </c>
      <c r="M37" s="27">
        <f>+L37/$L$42</f>
        <v>1.984126984126984E-3</v>
      </c>
      <c r="N37" s="28">
        <v>5</v>
      </c>
      <c r="O37"/>
      <c r="P37"/>
      <c r="Q37"/>
    </row>
    <row r="38" spans="2:17" s="1" customFormat="1" ht="15" x14ac:dyDescent="0.25">
      <c r="B38" s="30" t="s">
        <v>49</v>
      </c>
      <c r="C38" s="31"/>
      <c r="D38" s="32"/>
      <c r="E38" s="32"/>
      <c r="F38" s="24">
        <f>+SUM(C38:E38)</f>
        <v>0</v>
      </c>
      <c r="G38" s="31">
        <v>1</v>
      </c>
      <c r="H38" s="32"/>
      <c r="I38" s="32"/>
      <c r="J38" s="25">
        <f>+SUM(G38:I38)</f>
        <v>1</v>
      </c>
      <c r="K38" s="33"/>
      <c r="L38" s="26">
        <f>+F38+J38+K38</f>
        <v>1</v>
      </c>
      <c r="M38" s="27">
        <f>+L38/$L$42</f>
        <v>1.984126984126984E-3</v>
      </c>
      <c r="N38" s="28">
        <v>2.42</v>
      </c>
      <c r="O38"/>
      <c r="P38"/>
      <c r="Q38"/>
    </row>
    <row r="39" spans="2:17" s="1" customFormat="1" ht="15" x14ac:dyDescent="0.25">
      <c r="B39" s="30" t="s">
        <v>46</v>
      </c>
      <c r="C39" s="31"/>
      <c r="D39" s="32"/>
      <c r="E39" s="32"/>
      <c r="F39" s="24">
        <f>+SUM(C39:E39)</f>
        <v>0</v>
      </c>
      <c r="G39" s="31"/>
      <c r="H39" s="32"/>
      <c r="I39" s="32">
        <v>1</v>
      </c>
      <c r="J39" s="25">
        <f>+SUM(G39:I39)</f>
        <v>1</v>
      </c>
      <c r="K39" s="33"/>
      <c r="L39" s="26">
        <f>+F39+J39+K39</f>
        <v>1</v>
      </c>
      <c r="M39" s="27">
        <f>+L39/$L$42</f>
        <v>1.984126984126984E-3</v>
      </c>
      <c r="N39" s="28">
        <v>1.0900000000000001</v>
      </c>
      <c r="O39"/>
      <c r="P39"/>
      <c r="Q39"/>
    </row>
    <row r="40" spans="2:17" s="1" customFormat="1" ht="15" x14ac:dyDescent="0.25">
      <c r="B40" s="30" t="s">
        <v>48</v>
      </c>
      <c r="C40" s="31"/>
      <c r="D40" s="32"/>
      <c r="E40" s="32">
        <v>1</v>
      </c>
      <c r="F40" s="24">
        <f>+SUM(C40:E40)</f>
        <v>1</v>
      </c>
      <c r="G40" s="31"/>
      <c r="H40" s="32"/>
      <c r="I40" s="32"/>
      <c r="J40" s="25">
        <f>+SUM(G40:I40)</f>
        <v>0</v>
      </c>
      <c r="K40" s="33"/>
      <c r="L40" s="26">
        <f>+F40+J40+K40</f>
        <v>1</v>
      </c>
      <c r="M40" s="27">
        <f>+L40/$L$42</f>
        <v>1.984126984126984E-3</v>
      </c>
      <c r="N40" s="28"/>
      <c r="O40"/>
      <c r="P40"/>
      <c r="Q40"/>
    </row>
    <row r="41" spans="2:17" s="1" customFormat="1" ht="15" x14ac:dyDescent="0.25">
      <c r="B41" s="30" t="s">
        <v>51</v>
      </c>
      <c r="C41" s="31">
        <v>1</v>
      </c>
      <c r="D41" s="32"/>
      <c r="E41" s="32"/>
      <c r="F41" s="24">
        <f>+SUM(C41:E41)</f>
        <v>1</v>
      </c>
      <c r="G41" s="31"/>
      <c r="H41" s="32"/>
      <c r="I41" s="32"/>
      <c r="J41" s="25">
        <f>+SUM(G41:I41)</f>
        <v>0</v>
      </c>
      <c r="K41" s="33"/>
      <c r="L41" s="26">
        <f>+F41+J41+K41</f>
        <v>1</v>
      </c>
      <c r="M41" s="27">
        <f>+L41/$L$42</f>
        <v>1.984126984126984E-3</v>
      </c>
      <c r="N41" s="28"/>
      <c r="O41"/>
      <c r="P41"/>
      <c r="Q41"/>
    </row>
    <row r="42" spans="2:17" s="1" customFormat="1" ht="15.75" thickBot="1" x14ac:dyDescent="0.3">
      <c r="B42" s="34" t="s">
        <v>53</v>
      </c>
      <c r="C42" s="35">
        <f t="shared" ref="C42:N42" si="0">SUM(C9:C41)</f>
        <v>102</v>
      </c>
      <c r="D42" s="36">
        <f t="shared" si="0"/>
        <v>33</v>
      </c>
      <c r="E42" s="36">
        <f t="shared" si="0"/>
        <v>67</v>
      </c>
      <c r="F42" s="37">
        <f t="shared" si="0"/>
        <v>202</v>
      </c>
      <c r="G42" s="35">
        <f t="shared" si="0"/>
        <v>243</v>
      </c>
      <c r="H42" s="36">
        <f t="shared" si="0"/>
        <v>31</v>
      </c>
      <c r="I42" s="36">
        <f t="shared" si="0"/>
        <v>17</v>
      </c>
      <c r="J42" s="38">
        <f t="shared" si="0"/>
        <v>291</v>
      </c>
      <c r="K42" s="37">
        <f t="shared" si="0"/>
        <v>11</v>
      </c>
      <c r="L42" s="39">
        <f t="shared" si="0"/>
        <v>504</v>
      </c>
      <c r="M42" s="40">
        <f t="shared" si="0"/>
        <v>0.99999999999999989</v>
      </c>
      <c r="N42" s="41">
        <f t="shared" si="0"/>
        <v>6973.3440000000028</v>
      </c>
      <c r="O42"/>
      <c r="P42"/>
      <c r="Q42"/>
    </row>
    <row r="45" spans="2:17" ht="27" customHeight="1" x14ac:dyDescent="0.2">
      <c r="B45" s="42" t="s">
        <v>54</v>
      </c>
      <c r="C45" s="43"/>
      <c r="D45" s="43"/>
      <c r="E45" s="43"/>
      <c r="F45" s="70" t="s">
        <v>61</v>
      </c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2"/>
    </row>
    <row r="46" spans="2:17" ht="15" x14ac:dyDescent="0.25">
      <c r="B46" s="44"/>
      <c r="C46" s="45"/>
      <c r="D46" s="45"/>
      <c r="E46" s="45"/>
      <c r="F46" s="45"/>
      <c r="G46" s="46"/>
      <c r="H46" s="46"/>
      <c r="I46" s="44"/>
      <c r="J46" s="45"/>
      <c r="K46" s="45"/>
      <c r="L46" s="45"/>
      <c r="M46" s="1"/>
      <c r="N46" s="1"/>
      <c r="O46" s="1"/>
    </row>
    <row r="47" spans="2:17" ht="12.75" customHeight="1" x14ac:dyDescent="0.2">
      <c r="B47" s="42" t="s">
        <v>55</v>
      </c>
      <c r="C47" s="43"/>
      <c r="D47" s="43"/>
      <c r="E47" s="43"/>
      <c r="F47" s="48" t="s">
        <v>56</v>
      </c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50"/>
    </row>
    <row r="48" spans="2:17" x14ac:dyDescent="0.2">
      <c r="B48" s="44"/>
      <c r="C48" s="45"/>
      <c r="D48" s="45"/>
      <c r="E48" s="45"/>
      <c r="F48" s="51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3"/>
    </row>
    <row r="49" spans="2:17" ht="12.75" customHeight="1" x14ac:dyDescent="0.2">
      <c r="B49" s="44"/>
      <c r="C49" s="45"/>
      <c r="D49" s="45"/>
      <c r="E49" s="45"/>
      <c r="F49" s="54" t="s">
        <v>57</v>
      </c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6"/>
    </row>
    <row r="50" spans="2:17" x14ac:dyDescent="0.2">
      <c r="B50" s="44"/>
      <c r="C50" s="45"/>
      <c r="D50" s="45"/>
      <c r="E50" s="45"/>
      <c r="F50" s="54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6"/>
    </row>
    <row r="51" spans="2:17" x14ac:dyDescent="0.2">
      <c r="B51" s="44"/>
      <c r="C51" s="45"/>
      <c r="D51" s="45"/>
      <c r="E51" s="45"/>
      <c r="F51" s="57" t="s">
        <v>58</v>
      </c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9"/>
    </row>
    <row r="53" spans="2:17" x14ac:dyDescent="0.2">
      <c r="B53" s="73" t="s">
        <v>63</v>
      </c>
    </row>
  </sheetData>
  <sortState ref="B9:N41">
    <sortCondition descending="1" ref="M9:M41"/>
    <sortCondition descending="1" ref="N9:N41"/>
    <sortCondition descending="1" ref="J9:J41"/>
  </sortState>
  <mergeCells count="9">
    <mergeCell ref="F47:Q48"/>
    <mergeCell ref="F49:Q50"/>
    <mergeCell ref="F51:Q51"/>
    <mergeCell ref="B2:Q2"/>
    <mergeCell ref="B5:Q5"/>
    <mergeCell ref="C7:F7"/>
    <mergeCell ref="G7:J7"/>
    <mergeCell ref="L7:N7"/>
    <mergeCell ref="F45:Q45"/>
  </mergeCells>
  <pageMargins left="0.59055118110236227" right="0.59055118110236227" top="0" bottom="0" header="0" footer="0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Traillanca Ruiz Osvaldo</cp:lastModifiedBy>
  <dcterms:created xsi:type="dcterms:W3CDTF">2013-01-17T14:27:01Z</dcterms:created>
  <dcterms:modified xsi:type="dcterms:W3CDTF">2015-01-20T14:56:03Z</dcterms:modified>
</cp:coreProperties>
</file>