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1. Resúmen Incumplimientos" sheetId="1" r:id="rId1"/>
    <sheet name="2. Ranking Incumplimientos" sheetId="2" r:id="rId2"/>
    <sheet name="3. Incumplimientos Mes" sheetId="3" r:id="rId3"/>
  </sheets>
  <calcPr calcId="145621"/>
</workbook>
</file>

<file path=xl/calcChain.xml><?xml version="1.0" encoding="utf-8"?>
<calcChain xmlns="http://schemas.openxmlformats.org/spreadsheetml/2006/main">
  <c r="J40" i="2" l="1"/>
  <c r="I40" i="2"/>
  <c r="H40" i="2"/>
  <c r="G40" i="2"/>
  <c r="F40" i="2"/>
  <c r="E40" i="2"/>
  <c r="D40" i="2"/>
  <c r="C40" i="2"/>
  <c r="K39" i="2"/>
  <c r="J39" i="2"/>
  <c r="F39" i="2"/>
  <c r="K38" i="2"/>
  <c r="L38" i="2" s="1"/>
  <c r="J38" i="2"/>
  <c r="F38" i="2"/>
  <c r="K37" i="2"/>
  <c r="J37" i="2"/>
  <c r="F37" i="2"/>
  <c r="K36" i="2"/>
  <c r="J36" i="2"/>
  <c r="F36" i="2"/>
  <c r="K35" i="2"/>
  <c r="J35" i="2"/>
  <c r="F35" i="2"/>
  <c r="K34" i="2"/>
  <c r="L34" i="2" s="1"/>
  <c r="J34" i="2"/>
  <c r="F34" i="2"/>
  <c r="K33" i="2"/>
  <c r="J33" i="2"/>
  <c r="F33" i="2"/>
  <c r="K32" i="2"/>
  <c r="J32" i="2"/>
  <c r="F32" i="2"/>
  <c r="K31" i="2"/>
  <c r="J31" i="2"/>
  <c r="F31" i="2"/>
  <c r="K30" i="2"/>
  <c r="L30" i="2" s="1"/>
  <c r="J30" i="2"/>
  <c r="F30" i="2"/>
  <c r="K29" i="2"/>
  <c r="J29" i="2"/>
  <c r="F29" i="2"/>
  <c r="K28" i="2"/>
  <c r="J28" i="2"/>
  <c r="F28" i="2"/>
  <c r="K27" i="2"/>
  <c r="J27" i="2"/>
  <c r="F27" i="2"/>
  <c r="K26" i="2"/>
  <c r="L26" i="2" s="1"/>
  <c r="J26" i="2"/>
  <c r="F26" i="2"/>
  <c r="K25" i="2"/>
  <c r="J25" i="2"/>
  <c r="F25" i="2"/>
  <c r="K24" i="2"/>
  <c r="J24" i="2"/>
  <c r="F24" i="2"/>
  <c r="K23" i="2"/>
  <c r="J23" i="2"/>
  <c r="F23" i="2"/>
  <c r="K22" i="2"/>
  <c r="L22" i="2" s="1"/>
  <c r="J22" i="2"/>
  <c r="F22" i="2"/>
  <c r="K21" i="2"/>
  <c r="J21" i="2"/>
  <c r="F21" i="2"/>
  <c r="K20" i="2"/>
  <c r="J20" i="2"/>
  <c r="F20" i="2"/>
  <c r="K19" i="2"/>
  <c r="J19" i="2"/>
  <c r="F19" i="2"/>
  <c r="K18" i="2"/>
  <c r="L18" i="2" s="1"/>
  <c r="J18" i="2"/>
  <c r="F18" i="2"/>
  <c r="K17" i="2"/>
  <c r="J17" i="2"/>
  <c r="F17" i="2"/>
  <c r="K16" i="2"/>
  <c r="J16" i="2"/>
  <c r="F16" i="2"/>
  <c r="K15" i="2"/>
  <c r="J15" i="2"/>
  <c r="F15" i="2"/>
  <c r="K14" i="2"/>
  <c r="L14" i="2" s="1"/>
  <c r="J14" i="2"/>
  <c r="F14" i="2"/>
  <c r="K13" i="2"/>
  <c r="J13" i="2"/>
  <c r="F13" i="2"/>
  <c r="K12" i="2"/>
  <c r="J12" i="2"/>
  <c r="F12" i="2"/>
  <c r="K11" i="2"/>
  <c r="J11" i="2"/>
  <c r="F11" i="2"/>
  <c r="K10" i="2"/>
  <c r="L10" i="2" s="1"/>
  <c r="J10" i="2"/>
  <c r="F10" i="2"/>
  <c r="K9" i="2"/>
  <c r="K40" i="2" s="1"/>
  <c r="J9" i="2"/>
  <c r="F9" i="2"/>
  <c r="J56" i="1"/>
  <c r="I56" i="1"/>
  <c r="H56" i="1"/>
  <c r="F56" i="1"/>
  <c r="E56" i="1"/>
  <c r="D56" i="1"/>
  <c r="L55" i="1"/>
  <c r="K55" i="1"/>
  <c r="G55" i="1"/>
  <c r="K54" i="1"/>
  <c r="L54" i="1" s="1"/>
  <c r="G54" i="1"/>
  <c r="K53" i="1"/>
  <c r="G53" i="1"/>
  <c r="L53" i="1" s="1"/>
  <c r="K52" i="1"/>
  <c r="G52" i="1"/>
  <c r="L52" i="1" s="1"/>
  <c r="J48" i="1"/>
  <c r="I48" i="1"/>
  <c r="H48" i="1"/>
  <c r="F48" i="1"/>
  <c r="E48" i="1"/>
  <c r="D48" i="1"/>
  <c r="K47" i="1"/>
  <c r="G47" i="1"/>
  <c r="L47" i="1" s="1"/>
  <c r="L46" i="1"/>
  <c r="K46" i="1"/>
  <c r="G46" i="1"/>
  <c r="K45" i="1"/>
  <c r="L45" i="1" s="1"/>
  <c r="G45" i="1"/>
  <c r="K44" i="1"/>
  <c r="K48" i="1" s="1"/>
  <c r="G44" i="1"/>
  <c r="G48" i="1" s="1"/>
  <c r="L48" i="1" s="1"/>
  <c r="H38" i="1"/>
  <c r="D38" i="1"/>
  <c r="I37" i="1"/>
  <c r="I38" i="1" s="1"/>
  <c r="H37" i="1"/>
  <c r="G37" i="1"/>
  <c r="E37" i="1"/>
  <c r="E38" i="1" s="1"/>
  <c r="D37" i="1"/>
  <c r="C37" i="1"/>
  <c r="J36" i="1"/>
  <c r="K36" i="1" s="1"/>
  <c r="F36" i="1"/>
  <c r="J35" i="1"/>
  <c r="K35" i="1" s="1"/>
  <c r="F35" i="1"/>
  <c r="J34" i="1"/>
  <c r="K34" i="1" s="1"/>
  <c r="F34" i="1"/>
  <c r="K33" i="1"/>
  <c r="J33" i="1"/>
  <c r="F33" i="1"/>
  <c r="J32" i="1"/>
  <c r="K32" i="1" s="1"/>
  <c r="F32" i="1"/>
  <c r="J31" i="1"/>
  <c r="K31" i="1" s="1"/>
  <c r="F31" i="1"/>
  <c r="J30" i="1"/>
  <c r="K30" i="1" s="1"/>
  <c r="F30" i="1"/>
  <c r="K29" i="1"/>
  <c r="J29" i="1"/>
  <c r="F29" i="1"/>
  <c r="J28" i="1"/>
  <c r="K28" i="1" s="1"/>
  <c r="F28" i="1"/>
  <c r="J27" i="1"/>
  <c r="K27" i="1" s="1"/>
  <c r="F27" i="1"/>
  <c r="J26" i="1"/>
  <c r="K26" i="1" s="1"/>
  <c r="F26" i="1"/>
  <c r="K25" i="1"/>
  <c r="K37" i="1" s="1"/>
  <c r="J25" i="1"/>
  <c r="F25" i="1"/>
  <c r="J24" i="1"/>
  <c r="I24" i="1"/>
  <c r="H24" i="1"/>
  <c r="G24" i="1"/>
  <c r="F24" i="1"/>
  <c r="E24" i="1"/>
  <c r="D24" i="1"/>
  <c r="C24" i="1"/>
  <c r="K23" i="1"/>
  <c r="J23" i="1"/>
  <c r="F23" i="1"/>
  <c r="J22" i="1"/>
  <c r="K22" i="1" s="1"/>
  <c r="F22" i="1"/>
  <c r="J21" i="1"/>
  <c r="K21" i="1" s="1"/>
  <c r="F21" i="1"/>
  <c r="J20" i="1"/>
  <c r="K20" i="1" s="1"/>
  <c r="F20" i="1"/>
  <c r="K19" i="1"/>
  <c r="J19" i="1"/>
  <c r="F19" i="1"/>
  <c r="J18" i="1"/>
  <c r="K18" i="1" s="1"/>
  <c r="F18" i="1"/>
  <c r="J17" i="1"/>
  <c r="K17" i="1" s="1"/>
  <c r="F17" i="1"/>
  <c r="J16" i="1"/>
  <c r="K16" i="1" s="1"/>
  <c r="F16" i="1"/>
  <c r="K15" i="1"/>
  <c r="J15" i="1"/>
  <c r="F15" i="1"/>
  <c r="J14" i="1"/>
  <c r="K14" i="1" s="1"/>
  <c r="F14" i="1"/>
  <c r="J13" i="1"/>
  <c r="K13" i="1" s="1"/>
  <c r="F13" i="1"/>
  <c r="J12" i="1"/>
  <c r="K12" i="1" s="1"/>
  <c r="K24" i="1" s="1"/>
  <c r="F12" i="1"/>
  <c r="I11" i="1"/>
  <c r="H11" i="1"/>
  <c r="G11" i="1"/>
  <c r="G38" i="1" s="1"/>
  <c r="J38" i="1" s="1"/>
  <c r="E11" i="1"/>
  <c r="D11" i="1"/>
  <c r="C11" i="1"/>
  <c r="C38" i="1" s="1"/>
  <c r="F38" i="1" s="1"/>
  <c r="J10" i="1"/>
  <c r="K10" i="1" s="1"/>
  <c r="F10" i="1"/>
  <c r="K9" i="1"/>
  <c r="J9" i="1"/>
  <c r="F9" i="1"/>
  <c r="L13" i="2" l="1"/>
  <c r="L17" i="2"/>
  <c r="L21" i="2"/>
  <c r="L25" i="2"/>
  <c r="L29" i="2"/>
  <c r="L33" i="2"/>
  <c r="L37" i="2"/>
  <c r="K11" i="1"/>
  <c r="K38" i="1" s="1"/>
  <c r="L12" i="2"/>
  <c r="L16" i="2"/>
  <c r="L20" i="2"/>
  <c r="L24" i="2"/>
  <c r="L28" i="2"/>
  <c r="L32" i="2"/>
  <c r="L36" i="2"/>
  <c r="L11" i="2"/>
  <c r="L15" i="2"/>
  <c r="L19" i="2"/>
  <c r="L23" i="2"/>
  <c r="L27" i="2"/>
  <c r="L31" i="2"/>
  <c r="L35" i="2"/>
  <c r="L39" i="2"/>
  <c r="G56" i="1"/>
  <c r="L56" i="1" s="1"/>
  <c r="K56" i="1"/>
  <c r="F37" i="1"/>
  <c r="J37" i="1"/>
  <c r="L9" i="2"/>
  <c r="L40" i="2" s="1"/>
  <c r="L44" i="1"/>
  <c r="F11" i="1"/>
  <c r="J11" i="1"/>
</calcChain>
</file>

<file path=xl/sharedStrings.xml><?xml version="1.0" encoding="utf-8"?>
<sst xmlns="http://schemas.openxmlformats.org/spreadsheetml/2006/main" count="237" uniqueCount="112">
  <si>
    <r>
      <t xml:space="preserve">ANÁLISIS DE INCUMPLIMIENTOS - </t>
    </r>
    <r>
      <rPr>
        <b/>
        <sz val="14"/>
        <color indexed="10"/>
        <rFont val="Calibri"/>
        <family val="2"/>
      </rPr>
      <t>AGOSTO 2012</t>
    </r>
  </si>
  <si>
    <t>Información en base a reporte estadístico CCLV - 206: Saldos y posiciones incumplidas - Contraparte Central y CCLV - 207: Saldos y posiciones incumplidas - Cámara de Compensación</t>
  </si>
  <si>
    <t>1 de 3</t>
  </si>
  <si>
    <t>INCUMPLIMIENTOS EN CCLV - GENERAL POR AGRUPACIÓN</t>
  </si>
  <si>
    <t>Efectivo</t>
  </si>
  <si>
    <t>Valores</t>
  </si>
  <si>
    <t>PH</t>
  </si>
  <si>
    <t>PM</t>
  </si>
  <si>
    <t>RV</t>
  </si>
  <si>
    <t>Total</t>
  </si>
  <si>
    <t>Noviembre</t>
  </si>
  <si>
    <t>Diciembre</t>
  </si>
  <si>
    <t>Total 2010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</si>
  <si>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</si>
  <si>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</si>
  <si>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</si>
  <si>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</si>
  <si>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</si>
  <si>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</si>
  <si>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</si>
  <si>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</si>
  <si>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</si>
  <si>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</si>
  <si>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Total 2011</t>
  </si>
  <si>
    <t>Total 2012</t>
  </si>
  <si>
    <t>Total General</t>
  </si>
  <si>
    <t>RESÚMEN DE INCUMPLIMIENTO EN CCLV - SEGREGADOS POR MOTIVOS</t>
  </si>
  <si>
    <t>Motivos</t>
  </si>
  <si>
    <t>Liquidación con cliente</t>
  </si>
  <si>
    <t>Emisión de instrumento</t>
  </si>
  <si>
    <t>Incidente operacional</t>
  </si>
  <si>
    <t>Sin información</t>
  </si>
  <si>
    <t>Motivos del mes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</si>
  <si>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</si>
  <si>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</si>
  <si>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</si>
  <si>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</si>
  <si>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</si>
  <si>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</si>
  <si>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2 de 3</t>
  </si>
  <si>
    <t>RANKING DE AGENTES POR INCUMPLIMIENTO</t>
  </si>
  <si>
    <t>Agente</t>
  </si>
  <si>
    <t>N°</t>
  </si>
  <si>
    <t>%</t>
  </si>
  <si>
    <t>Agentes sin incumplimiento registrado</t>
  </si>
  <si>
    <t>BBVA</t>
  </si>
  <si>
    <t xml:space="preserve">Yrarrázaval y Compañía Corredores de Bolsa Limitada </t>
  </si>
  <si>
    <t>BICE</t>
  </si>
  <si>
    <t xml:space="preserve">Etchegaray S.A. Corredores de Bolsa </t>
  </si>
  <si>
    <t>SANTANDER</t>
  </si>
  <si>
    <t xml:space="preserve">Finanzas y Negocios S.A. Corredores de Bolsa </t>
  </si>
  <si>
    <t>LARRA</t>
  </si>
  <si>
    <t xml:space="preserve">Munita, Cruzat y Claro S.A. Corredores de Bolsa </t>
  </si>
  <si>
    <t>BCI</t>
  </si>
  <si>
    <t xml:space="preserve">CHG Corredores de Bolsa </t>
  </si>
  <si>
    <t>CORPCAP</t>
  </si>
  <si>
    <t>Itaú Chile Corredores de Bolsa Limitada</t>
  </si>
  <si>
    <t>GBM</t>
  </si>
  <si>
    <t xml:space="preserve">Moneda Corredores de Bolsa Limitada </t>
  </si>
  <si>
    <t>SECURITY</t>
  </si>
  <si>
    <t xml:space="preserve">Chile Market S.A. Corredores de Bolsa </t>
  </si>
  <si>
    <t>IM TRUST</t>
  </si>
  <si>
    <t>MERRILL</t>
  </si>
  <si>
    <t>MBI</t>
  </si>
  <si>
    <t>NEVASA</t>
  </si>
  <si>
    <t>PENTA</t>
  </si>
  <si>
    <t>BANCHILE</t>
  </si>
  <si>
    <t>DEUTSCHE</t>
  </si>
  <si>
    <t>CRUZDELSUR</t>
  </si>
  <si>
    <t>SCOTIA</t>
  </si>
  <si>
    <t>BANESTADO</t>
  </si>
  <si>
    <t>TANNER</t>
  </si>
  <si>
    <t>CELFIN</t>
  </si>
  <si>
    <t>CONSORCIO</t>
  </si>
  <si>
    <t>EUROAMER</t>
  </si>
  <si>
    <t>CBBEC</t>
  </si>
  <si>
    <t>MOLINA</t>
  </si>
  <si>
    <t>VANTRUST</t>
  </si>
  <si>
    <t>FIT</t>
  </si>
  <si>
    <t>LARRAGAR</t>
  </si>
  <si>
    <t>UGARTE</t>
  </si>
  <si>
    <t>RENTA 4</t>
  </si>
  <si>
    <t>JP MORGAN</t>
  </si>
  <si>
    <t>VALENZUELA</t>
  </si>
  <si>
    <t>TOTAL</t>
  </si>
  <si>
    <r>
      <t xml:space="preserve">ANÁLISIS DE INCUMPLIMIENTOS - </t>
    </r>
    <r>
      <rPr>
        <b/>
        <sz val="14"/>
        <color rgb="FFFF0000"/>
        <rFont val="Calibri"/>
        <family val="2"/>
      </rPr>
      <t>AGOSTO</t>
    </r>
    <r>
      <rPr>
        <b/>
        <sz val="14"/>
        <color indexed="10"/>
        <rFont val="Calibri"/>
        <family val="2"/>
      </rPr>
      <t xml:space="preserve"> 2012</t>
    </r>
  </si>
  <si>
    <t>3 de 3</t>
  </si>
  <si>
    <t>INCUMPLIMIENTOS EN CONTRAPARTE CENTRAL (RV)</t>
  </si>
  <si>
    <t>Fecha</t>
  </si>
  <si>
    <t>Tipo</t>
  </si>
  <si>
    <t>Monto ($)</t>
  </si>
  <si>
    <t>Posiciones</t>
  </si>
  <si>
    <t>Afectados</t>
  </si>
  <si>
    <t>Hr. Liq</t>
  </si>
  <si>
    <t>Horario</t>
  </si>
  <si>
    <t>Motivo</t>
  </si>
  <si>
    <t>Infracción</t>
  </si>
  <si>
    <t>Monto (UF)</t>
  </si>
  <si>
    <t>CRUZ DEL SUR</t>
  </si>
  <si>
    <t>Complemento</t>
  </si>
  <si>
    <t>Atraso liquidación cliente</t>
  </si>
  <si>
    <t>A</t>
  </si>
  <si>
    <t>INCUMPLIMIENTOS EN CÁMARA DE COMPENSACIÓN</t>
  </si>
  <si>
    <t>Agrupación PM</t>
  </si>
  <si>
    <t>Agrupación PH</t>
  </si>
  <si>
    <t>Verificación</t>
  </si>
  <si>
    <t>B</t>
  </si>
  <si>
    <t>BANCOESTADO</t>
  </si>
  <si>
    <t>Extraordinario</t>
  </si>
  <si>
    <t>EUROAMERICA</t>
  </si>
  <si>
    <t>C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</si>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</sst>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%"/>
    <numFmt numFmtId="166" formatCode="dd\-mm\-yy;@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1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4"/>
      <color rgb="FFFF0000"/>
      <name val="Calibri"/>
      <family val="2"/>
    </font>
    <font>
      <b/>
      <sz val="12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5" fillId="0" borderId="0" applyFont="0" applyFill="0" applyBorder="0" applyAlignment="0" applyProtection="0"/>
    <xf numFmtId="0" fontId="4" fillId="2" borderId="0" applyNumberFormat="0" applyBorder="0" applyAlignment="0" applyProtection="0"/>
    <xf numFmtId="164" fontId="1" fillId="0" borderId="0" applyFont="0" applyFill="0" applyBorder="0" applyAlignment="0" applyProtection="0"/>
    <xf numFmtId="0" fontId="17" fillId="0" borderId="0"/>
    <xf numFmtId="0" fontId="17" fillId="0" borderId="0"/>
    <xf numFmtId="0" fontId="1" fillId="0" borderId="0"/>
    <xf numFmtId="9" fontId="17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144">
    <xf numFmtId="0" fontId="0" fillId="0" borderId="0" xfId="0"/>
    <xf numFmtId="0" fontId="6" fillId="0" borderId="0" xfId="0" applyFont="1"/>
    <xf numFmtId="0" fontId="9" fillId="0" borderId="0" xfId="0" applyFont="1" applyAlignment="1">
      <alignment vertical="top"/>
    </xf>
    <xf numFmtId="0" fontId="6" fillId="0" borderId="0" xfId="0" applyFont="1" applyAlignment="1">
      <alignment horizontal="right"/>
    </xf>
    <xf numFmtId="0" fontId="10" fillId="0" borderId="0" xfId="0" applyFont="1" applyAlignment="1">
      <alignment vertical="top"/>
    </xf>
    <xf numFmtId="0" fontId="11" fillId="0" borderId="10" xfId="0" applyFont="1" applyBorder="1" applyAlignment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6" fillId="0" borderId="20" xfId="0" applyFont="1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1" fillId="3" borderId="3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0" borderId="3" xfId="0" applyFont="1" applyBorder="1" applyAlignment="1"/>
    <xf numFmtId="0" fontId="11" fillId="0" borderId="4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8" xfId="0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21" xfId="0" applyFont="1" applyBorder="1" applyAlignment="1"/>
    <xf numFmtId="0" fontId="6" fillId="0" borderId="21" xfId="0" applyFont="1" applyFill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6" fillId="0" borderId="21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3" borderId="3" xfId="0" applyFont="1" applyFill="1" applyBorder="1" applyAlignment="1"/>
    <xf numFmtId="0" fontId="11" fillId="3" borderId="4" xfId="0" applyFont="1" applyFill="1" applyBorder="1" applyAlignment="1"/>
    <xf numFmtId="0" fontId="11" fillId="3" borderId="11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2" fillId="0" borderId="25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6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12" fillId="0" borderId="32" xfId="0" applyFont="1" applyBorder="1" applyAlignment="1">
      <alignment vertical="top"/>
    </xf>
    <xf numFmtId="0" fontId="12" fillId="0" borderId="33" xfId="0" applyFont="1" applyBorder="1" applyAlignment="1">
      <alignment vertical="top"/>
    </xf>
    <xf numFmtId="0" fontId="12" fillId="0" borderId="34" xfId="0" applyFont="1" applyBorder="1" applyAlignment="1">
      <alignment vertical="top"/>
    </xf>
    <xf numFmtId="0" fontId="11" fillId="0" borderId="14" xfId="0" applyFont="1" applyBorder="1"/>
    <xf numFmtId="0" fontId="11" fillId="0" borderId="3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33" xfId="0" applyFont="1" applyBorder="1"/>
    <xf numFmtId="0" fontId="6" fillId="0" borderId="33" xfId="0" applyFont="1" applyBorder="1"/>
    <xf numFmtId="0" fontId="6" fillId="0" borderId="36" xfId="0" applyFont="1" applyBorder="1"/>
    <xf numFmtId="0" fontId="6" fillId="0" borderId="36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165" fontId="11" fillId="0" borderId="22" xfId="1" applyNumberFormat="1" applyFont="1" applyFill="1" applyBorder="1" applyAlignment="1">
      <alignment horizontal="center"/>
    </xf>
    <xf numFmtId="0" fontId="6" fillId="0" borderId="0" xfId="0" applyFont="1" applyBorder="1"/>
    <xf numFmtId="0" fontId="10" fillId="0" borderId="0" xfId="0" applyFont="1" applyBorder="1"/>
    <xf numFmtId="0" fontId="6" fillId="3" borderId="11" xfId="0" applyFont="1" applyFill="1" applyBorder="1"/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9" fontId="11" fillId="3" borderId="13" xfId="1" applyFont="1" applyFill="1" applyBorder="1" applyAlignment="1">
      <alignment horizontal="center"/>
    </xf>
    <xf numFmtId="0" fontId="13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2" fillId="0" borderId="32" xfId="0" applyFont="1" applyBorder="1" applyAlignment="1">
      <alignment horizontal="left" vertical="top"/>
    </xf>
    <xf numFmtId="0" fontId="12" fillId="0" borderId="33" xfId="0" applyFont="1" applyBorder="1" applyAlignment="1">
      <alignment horizontal="left" vertical="top"/>
    </xf>
    <xf numFmtId="0" fontId="12" fillId="0" borderId="34" xfId="0" applyFont="1" applyBorder="1" applyAlignment="1">
      <alignment horizontal="left" vertical="top"/>
    </xf>
    <xf numFmtId="0" fontId="12" fillId="0" borderId="0" xfId="0" applyFont="1" applyBorder="1" applyAlignment="1">
      <alignment vertical="top"/>
    </xf>
    <xf numFmtId="166" fontId="6" fillId="0" borderId="11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3" fontId="6" fillId="0" borderId="12" xfId="0" applyNumberFormat="1" applyFont="1" applyFill="1" applyBorder="1"/>
    <xf numFmtId="3" fontId="6" fillId="0" borderId="12" xfId="0" applyNumberFormat="1" applyFont="1" applyFill="1" applyBorder="1" applyAlignment="1">
      <alignment horizontal="center"/>
    </xf>
    <xf numFmtId="20" fontId="6" fillId="0" borderId="12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center"/>
    </xf>
    <xf numFmtId="20" fontId="6" fillId="0" borderId="0" xfId="0" applyNumberFormat="1" applyFont="1" applyFill="1" applyBorder="1" applyAlignment="1">
      <alignment horizontal="center"/>
    </xf>
    <xf numFmtId="0" fontId="16" fillId="3" borderId="7" xfId="0" applyFont="1" applyFill="1" applyBorder="1" applyAlignment="1">
      <alignment horizontal="left"/>
    </xf>
    <xf numFmtId="0" fontId="16" fillId="3" borderId="8" xfId="0" applyFont="1" applyFill="1" applyBorder="1" applyAlignment="1">
      <alignment horizontal="center"/>
    </xf>
    <xf numFmtId="0" fontId="16" fillId="3" borderId="8" xfId="0" applyFont="1" applyFill="1" applyBorder="1" applyAlignment="1"/>
    <xf numFmtId="0" fontId="16" fillId="3" borderId="9" xfId="0" applyFont="1" applyFill="1" applyBorder="1" applyAlignment="1">
      <alignment horizontal="center"/>
    </xf>
    <xf numFmtId="166" fontId="6" fillId="0" borderId="20" xfId="0" applyNumberFormat="1" applyFont="1" applyFill="1" applyBorder="1" applyAlignment="1">
      <alignment horizontal="center"/>
    </xf>
    <xf numFmtId="3" fontId="6" fillId="0" borderId="21" xfId="0" applyNumberFormat="1" applyFont="1" applyFill="1" applyBorder="1"/>
    <xf numFmtId="3" fontId="6" fillId="0" borderId="21" xfId="0" applyNumberFormat="1" applyFont="1" applyFill="1" applyBorder="1" applyAlignment="1">
      <alignment horizontal="center"/>
    </xf>
    <xf numFmtId="20" fontId="6" fillId="0" borderId="21" xfId="0" applyNumberFormat="1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3" fontId="6" fillId="0" borderId="33" xfId="0" applyNumberFormat="1" applyFont="1" applyFill="1" applyBorder="1"/>
    <xf numFmtId="3" fontId="6" fillId="0" borderId="33" xfId="0" applyNumberFormat="1" applyFont="1" applyFill="1" applyBorder="1" applyAlignment="1">
      <alignment horizontal="center"/>
    </xf>
    <xf numFmtId="20" fontId="6" fillId="0" borderId="33" xfId="0" applyNumberFormat="1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13" fillId="0" borderId="0" xfId="0" applyFont="1"/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3" fillId="0" borderId="27" xfId="0" applyFont="1" applyBorder="1" applyAlignment="1">
      <alignment horizontal="left" vertical="top" wrapText="1"/>
    </xf>
    <xf numFmtId="0" fontId="13" fillId="0" borderId="28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29" xfId="0" applyFont="1" applyBorder="1" applyAlignment="1">
      <alignment horizontal="left" vertical="top" wrapText="1"/>
    </xf>
    <xf numFmtId="0" fontId="13" fillId="0" borderId="3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31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3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1" fillId="0" borderId="3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3" fillId="0" borderId="32" xfId="0" applyFont="1" applyBorder="1" applyAlignment="1">
      <alignment horizontal="left" vertical="top" wrapText="1"/>
    </xf>
    <xf numFmtId="0" fontId="13" fillId="0" borderId="33" xfId="0" applyFont="1" applyBorder="1" applyAlignment="1">
      <alignment horizontal="left" vertical="top" wrapText="1"/>
    </xf>
    <xf numFmtId="0" fontId="13" fillId="0" borderId="34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left" vertical="top"/>
    </xf>
    <xf numFmtId="0" fontId="12" fillId="0" borderId="33" xfId="0" applyFont="1" applyBorder="1" applyAlignment="1">
      <alignment horizontal="left" vertical="top"/>
    </xf>
    <xf numFmtId="0" fontId="12" fillId="0" borderId="34" xfId="0" applyFont="1" applyBorder="1" applyAlignment="1">
      <alignment horizontal="left" vertical="top"/>
    </xf>
    <xf numFmtId="0" fontId="15" fillId="0" borderId="6" xfId="0" applyFont="1" applyBorder="1" applyAlignment="1">
      <alignment horizontal="left"/>
    </xf>
    <xf numFmtId="0" fontId="13" fillId="0" borderId="25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</cellXfs>
  <cellStyles count="10">
    <cellStyle name="Énfasis1 2" xfId="2"/>
    <cellStyle name="Millares 2" xfId="3"/>
    <cellStyle name="Normal" xfId="0" builtinId="0"/>
    <cellStyle name="Normal 2" xfId="4"/>
    <cellStyle name="Normal 3" xfId="5"/>
    <cellStyle name="Normal 4" xfId="6"/>
    <cellStyle name="Porcentaje" xfId="1" builtinId="5"/>
    <cellStyle name="Porcentual 2" xfId="7"/>
    <cellStyle name="Título 1 2" xfId="8"/>
    <cellStyle name="Título 3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Incumplimiento efectivo</a:t>
            </a:r>
          </a:p>
        </c:rich>
      </c:tx>
      <c:layout>
        <c:manualLayout>
          <c:xMode val="edge"/>
          <c:yMode val="edge"/>
          <c:x val="0.32743362831858408"/>
          <c:y val="4.41988950276243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50442477876106"/>
          <c:y val="0.2375697016620491"/>
          <c:w val="0.61946902654867253"/>
          <c:h val="0.61326132289505697"/>
        </c:manualLayout>
      </c:layout>
      <c:pie3DChart>
        <c:varyColors val="1"/>
        <c:ser>
          <c:idx val="0"/>
          <c:order val="0"/>
          <c:tx>
            <c:strRef>
              <c:f>'1. Resúmen Incumplimientos'!$C$7:$F$7</c:f>
              <c:strCache>
                <c:ptCount val="1"/>
                <c:pt idx="0">
                  <c:v>Efectivo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9.2505981000162593E-2"/>
                  <c:y val="4.59425351792354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2588205235407552E-2"/>
                  <c:y val="1.94801039695353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Incumplimientos'!$C$8:$E$8</c:f>
              <c:strCache>
                <c:ptCount val="3"/>
                <c:pt idx="0">
                  <c:v>PH</c:v>
                </c:pt>
                <c:pt idx="1">
                  <c:v>PM</c:v>
                </c:pt>
                <c:pt idx="2">
                  <c:v>RV</c:v>
                </c:pt>
              </c:strCache>
            </c:strRef>
          </c:cat>
          <c:val>
            <c:numRef>
              <c:f>'1. Resúmen Incumplimientos'!$C$38:$E$38</c:f>
              <c:numCache>
                <c:formatCode>General</c:formatCode>
                <c:ptCount val="3"/>
                <c:pt idx="0">
                  <c:v>15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Incumplimiento valores</a:t>
            </a:r>
          </a:p>
        </c:rich>
      </c:tx>
      <c:layout>
        <c:manualLayout>
          <c:xMode val="edge"/>
          <c:yMode val="edge"/>
          <c:x val="0.33333402861066208"/>
          <c:y val="4.395604395604395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14825026785465"/>
          <c:y val="0.23626373626373626"/>
          <c:w val="0.62251789829500015"/>
          <c:h val="0.61538461538461542"/>
        </c:manualLayout>
      </c:layout>
      <c:pie3DChart>
        <c:varyColors val="1"/>
        <c:ser>
          <c:idx val="0"/>
          <c:order val="0"/>
          <c:tx>
            <c:strRef>
              <c:f>'1. Resúmen Incumplimientos'!$G$7:$J$7</c:f>
              <c:strCache>
                <c:ptCount val="1"/>
                <c:pt idx="0">
                  <c:v>Valores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1.3761944919717691E-2"/>
                  <c:y val="-0.147936892503821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4384853430419988E-2"/>
                  <c:y val="-2.6414005941564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4212354702255389E-3"/>
                  <c:y val="1.48862161460586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Incumplimientos'!$G$8:$I$8</c:f>
              <c:strCache>
                <c:ptCount val="3"/>
                <c:pt idx="0">
                  <c:v>PH</c:v>
                </c:pt>
                <c:pt idx="1">
                  <c:v>PM</c:v>
                </c:pt>
                <c:pt idx="2">
                  <c:v>RV</c:v>
                </c:pt>
              </c:strCache>
            </c:strRef>
          </c:cat>
          <c:val>
            <c:numRef>
              <c:f>'1. Resúmen Incumplimientos'!$G$38:$I$38</c:f>
              <c:numCache>
                <c:formatCode>General</c:formatCode>
                <c:ptCount val="3"/>
                <c:pt idx="0">
                  <c:v>177</c:v>
                </c:pt>
                <c:pt idx="1">
                  <c:v>34</c:v>
                </c:pt>
                <c:pt idx="2">
                  <c:v>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Motivos de incumplimiento</a:t>
            </a:r>
          </a:p>
        </c:rich>
      </c:tx>
      <c:layout>
        <c:manualLayout>
          <c:xMode val="edge"/>
          <c:yMode val="edge"/>
          <c:x val="0.30837027530149036"/>
          <c:y val="4.166656333312666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132169487551504"/>
          <c:y val="0.34722379206358533"/>
          <c:w val="0.71585980075092148"/>
          <c:h val="0.59259527178851901"/>
        </c:manualLayout>
      </c:layout>
      <c:pie3DChart>
        <c:varyColors val="1"/>
        <c:ser>
          <c:idx val="0"/>
          <c:order val="0"/>
          <c:tx>
            <c:strRef>
              <c:f>'1. Resúmen Incumplimientos'!$B$43</c:f>
              <c:strCache>
                <c:ptCount val="1"/>
                <c:pt idx="0">
                  <c:v>Motivos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901615271659324E-2"/>
                  <c:y val="-0.2439006344679356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0565588770067864E-2"/>
                  <c:y val="-0.1507700595452305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6902626365082513E-2"/>
                  <c:y val="-3.79345766272121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1747661498259855E-2"/>
                  <c:y val="7.21991443982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Incumplimientos'!$B$44:$B$47</c:f>
              <c:strCache>
                <c:ptCount val="4"/>
                <c:pt idx="0">
                  <c:v>Liquidación con cliente</c:v>
                </c:pt>
                <c:pt idx="1">
                  <c:v>Emisión de instrumento</c:v>
                </c:pt>
                <c:pt idx="2">
                  <c:v>Incidente operacional</c:v>
                </c:pt>
                <c:pt idx="3">
                  <c:v>Sin información</c:v>
                </c:pt>
              </c:strCache>
            </c:strRef>
          </c:cat>
          <c:val>
            <c:numRef>
              <c:f>'1. Resúmen Incumplimientos'!$L$44:$L$47</c:f>
              <c:numCache>
                <c:formatCode>General</c:formatCode>
                <c:ptCount val="4"/>
                <c:pt idx="0">
                  <c:v>246</c:v>
                </c:pt>
                <c:pt idx="1">
                  <c:v>8</c:v>
                </c:pt>
                <c:pt idx="2">
                  <c:v>36</c:v>
                </c:pt>
                <c:pt idx="3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247650</xdr:colOff>
      <xdr:row>6</xdr:row>
      <xdr:rowOff>28575</xdr:rowOff>
    </xdr:from>
    <xdr:to>
      <xdr:col>17</xdr:col>
      <xdr:colOff>742950</xdr:colOff>
      <xdr:row>29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12</xdr:col>
      <xdr:colOff>257175</xdr:colOff>
      <xdr:row>29</xdr:row>
      <xdr:rowOff>66675</xdr:rowOff>
    </xdr:from>
    <xdr:to>
      <xdr:col>18</xdr:col>
      <xdr:colOff>0</xdr:colOff>
      <xdr:row>38</xdr:row>
      <xdr:rowOff>57150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295275</xdr:colOff>
      <xdr:row>42</xdr:row>
      <xdr:rowOff>133350</xdr:rowOff>
    </xdr:from>
    <xdr:to>
      <xdr:col>18</xdr:col>
      <xdr:colOff>47625</xdr:colOff>
      <xdr:row>55</xdr:row>
      <xdr:rowOff>9525</xdr:rowOff>
    </xdr:to>
    <xdr:graphicFrame macro="">
      <xdr:nvGraphicFramePr>
        <xdr:cNvPr id="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64"/>
  <sheetViews>
    <sheetView showGridLines="0" tabSelected="1" workbookViewId="0">
      <selection activeCell="B5" sqref="B5:R5"/>
    </sheetView>
  </sheetViews>
  <sheetFormatPr baseColWidth="10" defaultRowHeight="15" x14ac:dyDescent="0.25"/>
  <cols>
    <col min="1" max="1" width="3.5703125" style="1" customWidth="1"/>
    <col min="2" max="2" width="15.85546875" style="1" customWidth="1"/>
    <col min="3" max="12" width="7" style="1" customWidth="1"/>
    <col min="13" max="16384" width="11.42578125" style="1"/>
  </cols>
  <sheetData>
    <row r="1" spans="2:18" ht="15.75" thickBot="1" x14ac:dyDescent="0.3"/>
    <row r="2" spans="2:18" ht="19.5" thickBot="1" x14ac:dyDescent="0.35">
      <c r="B2" s="128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30"/>
    </row>
    <row r="3" spans="2:18" x14ac:dyDescent="0.25">
      <c r="B3" s="2" t="s">
        <v>1</v>
      </c>
      <c r="R3" s="3" t="s">
        <v>2</v>
      </c>
    </row>
    <row r="4" spans="2:18" x14ac:dyDescent="0.25">
      <c r="B4" s="4"/>
      <c r="R4" s="3"/>
    </row>
    <row r="5" spans="2:18" ht="15.75" thickBot="1" x14ac:dyDescent="0.3">
      <c r="B5" s="131" t="s">
        <v>3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</row>
    <row r="6" spans="2:18" ht="16.5" thickTop="1" thickBot="1" x14ac:dyDescent="0.3"/>
    <row r="7" spans="2:18" ht="15.75" thickBot="1" x14ac:dyDescent="0.3">
      <c r="C7" s="115" t="s">
        <v>4</v>
      </c>
      <c r="D7" s="116"/>
      <c r="E7" s="116"/>
      <c r="F7" s="116"/>
      <c r="G7" s="115" t="s">
        <v>5</v>
      </c>
      <c r="H7" s="116"/>
      <c r="I7" s="116"/>
      <c r="J7" s="117"/>
      <c r="K7" s="5"/>
    </row>
    <row r="8" spans="2:18" ht="15.75" thickBot="1" x14ac:dyDescent="0.3">
      <c r="C8" s="6" t="s">
        <v>6</v>
      </c>
      <c r="D8" s="7" t="s">
        <v>7</v>
      </c>
      <c r="E8" s="7" t="s">
        <v>8</v>
      </c>
      <c r="F8" s="7" t="s">
        <v>9</v>
      </c>
      <c r="G8" s="6" t="s">
        <v>6</v>
      </c>
      <c r="H8" s="7" t="s">
        <v>7</v>
      </c>
      <c r="I8" s="7" t="s">
        <v>8</v>
      </c>
      <c r="J8" s="8" t="s">
        <v>9</v>
      </c>
      <c r="K8" s="9" t="s">
        <v>9</v>
      </c>
    </row>
    <row r="9" spans="2:18" ht="15.75" hidden="1" thickBot="1" x14ac:dyDescent="0.3">
      <c r="B9" s="10" t="s">
        <v>10</v>
      </c>
      <c r="C9" s="11">
        <v>1</v>
      </c>
      <c r="D9" s="12"/>
      <c r="E9" s="12"/>
      <c r="F9" s="13">
        <f t="shared" ref="F9:F23" si="0">+SUM(C9:E9)</f>
        <v>1</v>
      </c>
      <c r="G9" s="11">
        <v>7</v>
      </c>
      <c r="H9" s="12">
        <v>1</v>
      </c>
      <c r="I9" s="12">
        <v>5</v>
      </c>
      <c r="J9" s="14">
        <f t="shared" ref="J9:J23" si="1">+SUM(G9:I9)</f>
        <v>13</v>
      </c>
      <c r="K9" s="15">
        <f>+J9+F9</f>
        <v>14</v>
      </c>
    </row>
    <row r="10" spans="2:18" ht="15.75" hidden="1" thickBot="1" x14ac:dyDescent="0.3">
      <c r="B10" s="16" t="s">
        <v>11</v>
      </c>
      <c r="C10" s="17"/>
      <c r="D10" s="18"/>
      <c r="E10" s="18"/>
      <c r="F10" s="19">
        <f t="shared" si="0"/>
        <v>0</v>
      </c>
      <c r="G10" s="17">
        <v>9</v>
      </c>
      <c r="H10" s="18">
        <v>2</v>
      </c>
      <c r="I10" s="18">
        <v>4</v>
      </c>
      <c r="J10" s="20">
        <f t="shared" si="1"/>
        <v>15</v>
      </c>
      <c r="K10" s="21">
        <f>+J10+F10</f>
        <v>15</v>
      </c>
    </row>
    <row r="11" spans="2:18" ht="15.75" thickBot="1" x14ac:dyDescent="0.3">
      <c r="B11" s="22" t="s">
        <v>12</v>
      </c>
      <c r="C11" s="23">
        <f>+SUM(C9:C10)</f>
        <v>1</v>
      </c>
      <c r="D11" s="24">
        <f>+SUM(D9:D10)</f>
        <v>0</v>
      </c>
      <c r="E11" s="24">
        <f>+SUM(E9:E10)</f>
        <v>0</v>
      </c>
      <c r="F11" s="24">
        <f t="shared" si="0"/>
        <v>1</v>
      </c>
      <c r="G11" s="23">
        <f>+SUM(G9:G10)</f>
        <v>16</v>
      </c>
      <c r="H11" s="24">
        <f>+SUM(H9:H10)</f>
        <v>3</v>
      </c>
      <c r="I11" s="24">
        <f>+SUM(I9:I10)</f>
        <v>9</v>
      </c>
      <c r="J11" s="25">
        <f t="shared" si="1"/>
        <v>28</v>
      </c>
      <c r="K11" s="9">
        <f>+SUM(K9:K10)</f>
        <v>29</v>
      </c>
    </row>
    <row r="12" spans="2:18" ht="15.75" hidden="1" thickBot="1" x14ac:dyDescent="0.3">
      <c r="B12" s="10" t="s">
        <v>13</v>
      </c>
      <c r="C12" s="11">
        <v>2</v>
      </c>
      <c r="D12" s="12"/>
      <c r="E12" s="12"/>
      <c r="F12" s="13">
        <f t="shared" si="0"/>
        <v>2</v>
      </c>
      <c r="G12" s="11">
        <v>12</v>
      </c>
      <c r="H12" s="12"/>
      <c r="I12" s="12">
        <v>2</v>
      </c>
      <c r="J12" s="14">
        <f t="shared" si="1"/>
        <v>14</v>
      </c>
      <c r="K12" s="15">
        <f t="shared" ref="K12:K23" si="2">+J12+F12</f>
        <v>16</v>
      </c>
    </row>
    <row r="13" spans="2:18" ht="15.75" hidden="1" thickBot="1" x14ac:dyDescent="0.3">
      <c r="B13" s="26" t="s">
        <v>14</v>
      </c>
      <c r="C13" s="27">
        <v>2</v>
      </c>
      <c r="D13" s="28"/>
      <c r="E13" s="28"/>
      <c r="F13" s="29">
        <f t="shared" si="0"/>
        <v>2</v>
      </c>
      <c r="G13" s="27">
        <v>5</v>
      </c>
      <c r="H13" s="28"/>
      <c r="I13" s="28">
        <v>5</v>
      </c>
      <c r="J13" s="30">
        <f t="shared" si="1"/>
        <v>10</v>
      </c>
      <c r="K13" s="31">
        <f t="shared" si="2"/>
        <v>12</v>
      </c>
    </row>
    <row r="14" spans="2:18" ht="15.75" hidden="1" thickBot="1" x14ac:dyDescent="0.3">
      <c r="B14" s="26" t="s">
        <v>15</v>
      </c>
      <c r="C14" s="27">
        <v>2</v>
      </c>
      <c r="D14" s="28"/>
      <c r="E14" s="28">
        <v>1</v>
      </c>
      <c r="F14" s="29">
        <f t="shared" si="0"/>
        <v>3</v>
      </c>
      <c r="G14" s="27">
        <v>11</v>
      </c>
      <c r="H14" s="28"/>
      <c r="I14" s="28">
        <v>1</v>
      </c>
      <c r="J14" s="30">
        <f t="shared" si="1"/>
        <v>12</v>
      </c>
      <c r="K14" s="31">
        <f t="shared" si="2"/>
        <v>15</v>
      </c>
    </row>
    <row r="15" spans="2:18" ht="15.75" hidden="1" thickBot="1" x14ac:dyDescent="0.3">
      <c r="B15" s="26" t="s">
        <v>16</v>
      </c>
      <c r="C15" s="27"/>
      <c r="D15" s="28"/>
      <c r="E15" s="28"/>
      <c r="F15" s="29">
        <f t="shared" si="0"/>
        <v>0</v>
      </c>
      <c r="G15" s="27">
        <v>4</v>
      </c>
      <c r="H15" s="28">
        <v>2</v>
      </c>
      <c r="I15" s="28">
        <v>3</v>
      </c>
      <c r="J15" s="30">
        <f t="shared" si="1"/>
        <v>9</v>
      </c>
      <c r="K15" s="31">
        <f t="shared" si="2"/>
        <v>9</v>
      </c>
    </row>
    <row r="16" spans="2:18" ht="15.75" hidden="1" thickBot="1" x14ac:dyDescent="0.3">
      <c r="B16" s="26" t="s">
        <v>17</v>
      </c>
      <c r="C16" s="27"/>
      <c r="D16" s="28"/>
      <c r="E16" s="28"/>
      <c r="F16" s="29">
        <f t="shared" si="0"/>
        <v>0</v>
      </c>
      <c r="G16" s="27">
        <v>7</v>
      </c>
      <c r="H16" s="28">
        <v>1</v>
      </c>
      <c r="I16" s="28">
        <v>2</v>
      </c>
      <c r="J16" s="30">
        <f t="shared" si="1"/>
        <v>10</v>
      </c>
      <c r="K16" s="31">
        <f t="shared" si="2"/>
        <v>10</v>
      </c>
    </row>
    <row r="17" spans="2:11" ht="15.75" hidden="1" thickBot="1" x14ac:dyDescent="0.3">
      <c r="B17" s="26" t="s">
        <v>18</v>
      </c>
      <c r="C17" s="27">
        <v>1</v>
      </c>
      <c r="D17" s="28"/>
      <c r="E17" s="28"/>
      <c r="F17" s="29">
        <f t="shared" si="0"/>
        <v>1</v>
      </c>
      <c r="G17" s="27">
        <v>7</v>
      </c>
      <c r="H17" s="28"/>
      <c r="I17" s="28">
        <v>4</v>
      </c>
      <c r="J17" s="30">
        <f t="shared" si="1"/>
        <v>11</v>
      </c>
      <c r="K17" s="31">
        <f t="shared" si="2"/>
        <v>12</v>
      </c>
    </row>
    <row r="18" spans="2:11" ht="15.75" hidden="1" thickBot="1" x14ac:dyDescent="0.3">
      <c r="B18" s="26" t="s">
        <v>19</v>
      </c>
      <c r="C18" s="27">
        <v>1</v>
      </c>
      <c r="D18" s="28"/>
      <c r="E18" s="28"/>
      <c r="F18" s="29">
        <f t="shared" si="0"/>
        <v>1</v>
      </c>
      <c r="G18" s="27">
        <v>4</v>
      </c>
      <c r="H18" s="28">
        <v>4</v>
      </c>
      <c r="I18" s="28">
        <v>2</v>
      </c>
      <c r="J18" s="30">
        <f t="shared" si="1"/>
        <v>10</v>
      </c>
      <c r="K18" s="31">
        <f t="shared" si="2"/>
        <v>11</v>
      </c>
    </row>
    <row r="19" spans="2:11" ht="15.75" hidden="1" thickBot="1" x14ac:dyDescent="0.3">
      <c r="B19" s="26" t="s">
        <v>20</v>
      </c>
      <c r="C19" s="27">
        <v>1</v>
      </c>
      <c r="D19" s="28"/>
      <c r="E19" s="28"/>
      <c r="F19" s="29">
        <f t="shared" si="0"/>
        <v>1</v>
      </c>
      <c r="G19" s="27">
        <v>10</v>
      </c>
      <c r="H19" s="28">
        <v>3</v>
      </c>
      <c r="I19" s="28">
        <v>1</v>
      </c>
      <c r="J19" s="30">
        <f t="shared" si="1"/>
        <v>14</v>
      </c>
      <c r="K19" s="31">
        <f t="shared" si="2"/>
        <v>15</v>
      </c>
    </row>
    <row r="20" spans="2:11" ht="15.75" hidden="1" thickBot="1" x14ac:dyDescent="0.3">
      <c r="B20" s="26" t="s">
        <v>21</v>
      </c>
      <c r="C20" s="27"/>
      <c r="D20" s="28"/>
      <c r="E20" s="28"/>
      <c r="F20" s="29">
        <f t="shared" si="0"/>
        <v>0</v>
      </c>
      <c r="G20" s="27">
        <v>10</v>
      </c>
      <c r="H20" s="28">
        <v>4</v>
      </c>
      <c r="I20" s="28">
        <v>3</v>
      </c>
      <c r="J20" s="29">
        <f t="shared" si="1"/>
        <v>17</v>
      </c>
      <c r="K20" s="31">
        <f t="shared" si="2"/>
        <v>17</v>
      </c>
    </row>
    <row r="21" spans="2:11" ht="15.75" hidden="1" thickBot="1" x14ac:dyDescent="0.3">
      <c r="B21" s="26" t="s">
        <v>22</v>
      </c>
      <c r="C21" s="27">
        <v>1</v>
      </c>
      <c r="D21" s="28"/>
      <c r="E21" s="28"/>
      <c r="F21" s="29">
        <f t="shared" si="0"/>
        <v>1</v>
      </c>
      <c r="G21" s="27">
        <v>11</v>
      </c>
      <c r="H21" s="28">
        <v>1</v>
      </c>
      <c r="I21" s="28">
        <v>3</v>
      </c>
      <c r="J21" s="29">
        <f t="shared" si="1"/>
        <v>15</v>
      </c>
      <c r="K21" s="31">
        <f t="shared" si="2"/>
        <v>16</v>
      </c>
    </row>
    <row r="22" spans="2:11" ht="15.75" hidden="1" thickBot="1" x14ac:dyDescent="0.3">
      <c r="B22" s="26" t="s">
        <v>10</v>
      </c>
      <c r="C22" s="27"/>
      <c r="D22" s="28"/>
      <c r="E22" s="28"/>
      <c r="F22" s="29">
        <f t="shared" si="0"/>
        <v>0</v>
      </c>
      <c r="G22" s="17">
        <v>9</v>
      </c>
      <c r="H22" s="28"/>
      <c r="I22" s="28">
        <v>1</v>
      </c>
      <c r="J22" s="29">
        <f t="shared" si="1"/>
        <v>10</v>
      </c>
      <c r="K22" s="31">
        <f t="shared" si="2"/>
        <v>10</v>
      </c>
    </row>
    <row r="23" spans="2:11" ht="15.75" hidden="1" thickBot="1" x14ac:dyDescent="0.3">
      <c r="B23" s="16" t="s">
        <v>11</v>
      </c>
      <c r="C23" s="17"/>
      <c r="D23" s="18"/>
      <c r="E23" s="18"/>
      <c r="F23" s="19">
        <f t="shared" si="0"/>
        <v>0</v>
      </c>
      <c r="G23" s="17">
        <v>9</v>
      </c>
      <c r="H23" s="18">
        <v>1</v>
      </c>
      <c r="I23" s="18">
        <v>6</v>
      </c>
      <c r="J23" s="20">
        <f t="shared" si="1"/>
        <v>16</v>
      </c>
      <c r="K23" s="21">
        <f t="shared" si="2"/>
        <v>16</v>
      </c>
    </row>
    <row r="24" spans="2:11" ht="15.75" thickBot="1" x14ac:dyDescent="0.3">
      <c r="B24" s="22" t="s">
        <v>23</v>
      </c>
      <c r="C24" s="23">
        <f>+SUM(C12:C23)</f>
        <v>10</v>
      </c>
      <c r="D24" s="24">
        <f>+SUM(D12:D23)</f>
        <v>0</v>
      </c>
      <c r="E24" s="24">
        <f>+SUM(E12:E23)</f>
        <v>1</v>
      </c>
      <c r="F24" s="24">
        <f>+SUM(C24:E24)</f>
        <v>11</v>
      </c>
      <c r="G24" s="23">
        <f>+SUM(G12:G23)</f>
        <v>99</v>
      </c>
      <c r="H24" s="24">
        <f>+SUM(H12:H23)</f>
        <v>16</v>
      </c>
      <c r="I24" s="24">
        <f>+SUM(I12:I23)</f>
        <v>33</v>
      </c>
      <c r="J24" s="25">
        <f>+SUM(G24:I24)</f>
        <v>148</v>
      </c>
      <c r="K24" s="9">
        <f>+SUM(K12:K23)</f>
        <v>159</v>
      </c>
    </row>
    <row r="25" spans="2:11" x14ac:dyDescent="0.25">
      <c r="B25" s="10" t="s">
        <v>13</v>
      </c>
      <c r="C25" s="11"/>
      <c r="D25" s="12"/>
      <c r="E25" s="12"/>
      <c r="F25" s="13">
        <f t="shared" ref="F25:F36" si="3">+SUM(C25:E25)</f>
        <v>0</v>
      </c>
      <c r="G25" s="11">
        <v>7</v>
      </c>
      <c r="H25" s="12">
        <v>3</v>
      </c>
      <c r="I25" s="12">
        <v>4</v>
      </c>
      <c r="J25" s="14">
        <f t="shared" ref="J25:J36" si="4">+SUM(G25:I25)</f>
        <v>14</v>
      </c>
      <c r="K25" s="15">
        <f t="shared" ref="K25:K36" si="5">+J25+F25</f>
        <v>14</v>
      </c>
    </row>
    <row r="26" spans="2:11" x14ac:dyDescent="0.25">
      <c r="B26" s="26" t="s">
        <v>14</v>
      </c>
      <c r="C26" s="27"/>
      <c r="D26" s="28"/>
      <c r="E26" s="28"/>
      <c r="F26" s="29">
        <f t="shared" si="3"/>
        <v>0</v>
      </c>
      <c r="G26" s="27">
        <v>7</v>
      </c>
      <c r="H26" s="28"/>
      <c r="I26" s="28">
        <v>5</v>
      </c>
      <c r="J26" s="30">
        <f>+SUM(G26:I26)</f>
        <v>12</v>
      </c>
      <c r="K26" s="31">
        <f>+J26+F26</f>
        <v>12</v>
      </c>
    </row>
    <row r="27" spans="2:11" x14ac:dyDescent="0.25">
      <c r="B27" s="26" t="s">
        <v>15</v>
      </c>
      <c r="C27" s="27">
        <v>1</v>
      </c>
      <c r="D27" s="28"/>
      <c r="E27" s="28"/>
      <c r="F27" s="29">
        <f t="shared" si="3"/>
        <v>1</v>
      </c>
      <c r="G27" s="27">
        <v>8</v>
      </c>
      <c r="H27" s="28">
        <v>3</v>
      </c>
      <c r="I27" s="28">
        <v>4</v>
      </c>
      <c r="J27" s="30">
        <f t="shared" si="4"/>
        <v>15</v>
      </c>
      <c r="K27" s="31">
        <f t="shared" si="5"/>
        <v>16</v>
      </c>
    </row>
    <row r="28" spans="2:11" x14ac:dyDescent="0.25">
      <c r="B28" s="26" t="s">
        <v>16</v>
      </c>
      <c r="C28" s="27"/>
      <c r="D28" s="28"/>
      <c r="E28" s="28"/>
      <c r="F28" s="29">
        <f t="shared" si="3"/>
        <v>0</v>
      </c>
      <c r="G28" s="27">
        <v>9</v>
      </c>
      <c r="H28" s="28">
        <v>4</v>
      </c>
      <c r="I28" s="28">
        <v>3</v>
      </c>
      <c r="J28" s="30">
        <f t="shared" si="4"/>
        <v>16</v>
      </c>
      <c r="K28" s="31">
        <f t="shared" si="5"/>
        <v>16</v>
      </c>
    </row>
    <row r="29" spans="2:11" x14ac:dyDescent="0.25">
      <c r="B29" s="26" t="s">
        <v>17</v>
      </c>
      <c r="C29" s="27">
        <v>2</v>
      </c>
      <c r="D29" s="28"/>
      <c r="E29" s="28"/>
      <c r="F29" s="29">
        <f t="shared" si="3"/>
        <v>2</v>
      </c>
      <c r="G29" s="27">
        <v>5</v>
      </c>
      <c r="H29" s="28"/>
      <c r="I29" s="28">
        <v>3</v>
      </c>
      <c r="J29" s="30">
        <f t="shared" si="4"/>
        <v>8</v>
      </c>
      <c r="K29" s="31">
        <f t="shared" si="5"/>
        <v>10</v>
      </c>
    </row>
    <row r="30" spans="2:11" x14ac:dyDescent="0.25">
      <c r="B30" s="26" t="s">
        <v>18</v>
      </c>
      <c r="C30" s="27">
        <v>1</v>
      </c>
      <c r="D30" s="28"/>
      <c r="E30" s="28"/>
      <c r="F30" s="29">
        <f t="shared" si="3"/>
        <v>1</v>
      </c>
      <c r="G30" s="27">
        <v>9</v>
      </c>
      <c r="H30" s="28">
        <v>2</v>
      </c>
      <c r="I30" s="28">
        <v>5</v>
      </c>
      <c r="J30" s="30">
        <f t="shared" si="4"/>
        <v>16</v>
      </c>
      <c r="K30" s="31">
        <f t="shared" si="5"/>
        <v>17</v>
      </c>
    </row>
    <row r="31" spans="2:11" x14ac:dyDescent="0.25">
      <c r="B31" s="26" t="s">
        <v>19</v>
      </c>
      <c r="C31" s="27"/>
      <c r="D31" s="28">
        <v>1</v>
      </c>
      <c r="E31" s="28"/>
      <c r="F31" s="29">
        <f t="shared" si="3"/>
        <v>1</v>
      </c>
      <c r="G31" s="27">
        <v>10</v>
      </c>
      <c r="H31" s="28">
        <v>1</v>
      </c>
      <c r="I31" s="28">
        <v>4</v>
      </c>
      <c r="J31" s="30">
        <f t="shared" si="4"/>
        <v>15</v>
      </c>
      <c r="K31" s="31">
        <f t="shared" si="5"/>
        <v>16</v>
      </c>
    </row>
    <row r="32" spans="2:11" x14ac:dyDescent="0.25">
      <c r="B32" s="26" t="s">
        <v>20</v>
      </c>
      <c r="C32" s="27"/>
      <c r="D32" s="28"/>
      <c r="E32" s="28"/>
      <c r="F32" s="29">
        <f t="shared" si="3"/>
        <v>0</v>
      </c>
      <c r="G32" s="27">
        <v>7</v>
      </c>
      <c r="H32" s="28">
        <v>2</v>
      </c>
      <c r="I32" s="28">
        <v>1</v>
      </c>
      <c r="J32" s="30">
        <f t="shared" si="4"/>
        <v>10</v>
      </c>
      <c r="K32" s="31">
        <f t="shared" si="5"/>
        <v>10</v>
      </c>
    </row>
    <row r="33" spans="2:18" x14ac:dyDescent="0.25">
      <c r="B33" s="26" t="s">
        <v>21</v>
      </c>
      <c r="C33" s="27"/>
      <c r="D33" s="28"/>
      <c r="E33" s="28"/>
      <c r="F33" s="29">
        <f t="shared" si="3"/>
        <v>0</v>
      </c>
      <c r="G33" s="27"/>
      <c r="H33" s="28"/>
      <c r="I33" s="28"/>
      <c r="J33" s="29">
        <f t="shared" si="4"/>
        <v>0</v>
      </c>
      <c r="K33" s="31">
        <f t="shared" si="5"/>
        <v>0</v>
      </c>
    </row>
    <row r="34" spans="2:18" x14ac:dyDescent="0.25">
      <c r="B34" s="26" t="s">
        <v>22</v>
      </c>
      <c r="C34" s="27"/>
      <c r="D34" s="28"/>
      <c r="E34" s="28"/>
      <c r="F34" s="29">
        <f t="shared" si="3"/>
        <v>0</v>
      </c>
      <c r="G34" s="27"/>
      <c r="H34" s="28"/>
      <c r="I34" s="28"/>
      <c r="J34" s="29">
        <f t="shared" si="4"/>
        <v>0</v>
      </c>
      <c r="K34" s="31">
        <f t="shared" si="5"/>
        <v>0</v>
      </c>
    </row>
    <row r="35" spans="2:18" x14ac:dyDescent="0.25">
      <c r="B35" s="26" t="s">
        <v>10</v>
      </c>
      <c r="C35" s="27"/>
      <c r="D35" s="28"/>
      <c r="E35" s="28"/>
      <c r="F35" s="29">
        <f t="shared" si="3"/>
        <v>0</v>
      </c>
      <c r="G35" s="27"/>
      <c r="H35" s="28"/>
      <c r="I35" s="28"/>
      <c r="J35" s="29">
        <f t="shared" si="4"/>
        <v>0</v>
      </c>
      <c r="K35" s="31">
        <f t="shared" si="5"/>
        <v>0</v>
      </c>
    </row>
    <row r="36" spans="2:18" ht="15.75" thickBot="1" x14ac:dyDescent="0.3">
      <c r="B36" s="16" t="s">
        <v>11</v>
      </c>
      <c r="C36" s="17"/>
      <c r="D36" s="18"/>
      <c r="E36" s="18"/>
      <c r="F36" s="19">
        <f t="shared" si="3"/>
        <v>0</v>
      </c>
      <c r="G36" s="17"/>
      <c r="H36" s="18"/>
      <c r="I36" s="18"/>
      <c r="J36" s="20">
        <f t="shared" si="4"/>
        <v>0</v>
      </c>
      <c r="K36" s="21">
        <f t="shared" si="5"/>
        <v>0</v>
      </c>
    </row>
    <row r="37" spans="2:18" ht="15.75" thickBot="1" x14ac:dyDescent="0.3">
      <c r="B37" s="22" t="s">
        <v>24</v>
      </c>
      <c r="C37" s="23">
        <f>+SUM(C25:C36)</f>
        <v>4</v>
      </c>
      <c r="D37" s="24">
        <f>+SUM(D25:D36)</f>
        <v>1</v>
      </c>
      <c r="E37" s="24">
        <f>+SUM(E25:E36)</f>
        <v>0</v>
      </c>
      <c r="F37" s="24">
        <f>+SUM(C37:E37)</f>
        <v>5</v>
      </c>
      <c r="G37" s="23">
        <f>+SUM(G25:G36)</f>
        <v>62</v>
      </c>
      <c r="H37" s="24">
        <f>+SUM(H25:H36)</f>
        <v>15</v>
      </c>
      <c r="I37" s="24">
        <f>+SUM(I25:I36)</f>
        <v>29</v>
      </c>
      <c r="J37" s="25">
        <f>+SUM(G37:I37)</f>
        <v>106</v>
      </c>
      <c r="K37" s="9">
        <f>+SUM(K25:K36)</f>
        <v>111</v>
      </c>
    </row>
    <row r="38" spans="2:18" ht="15.75" thickBot="1" x14ac:dyDescent="0.3">
      <c r="B38" s="32" t="s">
        <v>25</v>
      </c>
      <c r="C38" s="33">
        <f>+C11+C24+C37</f>
        <v>15</v>
      </c>
      <c r="D38" s="34">
        <f>+D11+D24+D37</f>
        <v>1</v>
      </c>
      <c r="E38" s="34">
        <f>+E11+E24+E37</f>
        <v>1</v>
      </c>
      <c r="F38" s="34">
        <f>+SUM(C38:E38)</f>
        <v>17</v>
      </c>
      <c r="G38" s="33">
        <f>+G11+G24+G37</f>
        <v>177</v>
      </c>
      <c r="H38" s="34">
        <f>+H11+H24+H37</f>
        <v>34</v>
      </c>
      <c r="I38" s="34">
        <f>+I11+I24+I37</f>
        <v>71</v>
      </c>
      <c r="J38" s="35">
        <f>+SUM(G38:I38)</f>
        <v>282</v>
      </c>
      <c r="K38" s="36">
        <f>+K11+K24+K37</f>
        <v>299</v>
      </c>
    </row>
    <row r="40" spans="2:18" ht="15.75" thickBot="1" x14ac:dyDescent="0.3">
      <c r="B40" s="131" t="s">
        <v>26</v>
      </c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</row>
    <row r="41" spans="2:18" ht="16.5" thickTop="1" thickBot="1" x14ac:dyDescent="0.3"/>
    <row r="42" spans="2:18" ht="15.75" thickBot="1" x14ac:dyDescent="0.3">
      <c r="D42" s="115" t="s">
        <v>4</v>
      </c>
      <c r="E42" s="116"/>
      <c r="F42" s="116"/>
      <c r="G42" s="117"/>
      <c r="H42" s="115" t="s">
        <v>5</v>
      </c>
      <c r="I42" s="116"/>
      <c r="J42" s="116"/>
      <c r="K42" s="117"/>
    </row>
    <row r="43" spans="2:18" ht="15.75" thickBot="1" x14ac:dyDescent="0.3">
      <c r="B43" s="37" t="s">
        <v>27</v>
      </c>
      <c r="C43" s="38"/>
      <c r="D43" s="6" t="s">
        <v>6</v>
      </c>
      <c r="E43" s="7" t="s">
        <v>7</v>
      </c>
      <c r="F43" s="7" t="s">
        <v>8</v>
      </c>
      <c r="G43" s="8" t="s">
        <v>9</v>
      </c>
      <c r="H43" s="7" t="s">
        <v>6</v>
      </c>
      <c r="I43" s="7" t="s">
        <v>7</v>
      </c>
      <c r="J43" s="7" t="s">
        <v>8</v>
      </c>
      <c r="K43" s="8" t="s">
        <v>9</v>
      </c>
      <c r="L43" s="9" t="s">
        <v>9</v>
      </c>
    </row>
    <row r="44" spans="2:18" x14ac:dyDescent="0.25">
      <c r="B44" s="39" t="s">
        <v>28</v>
      </c>
      <c r="C44" s="40"/>
      <c r="D44" s="11"/>
      <c r="E44" s="12"/>
      <c r="F44" s="12"/>
      <c r="G44" s="14">
        <f>+SUM(D44:F44)</f>
        <v>0</v>
      </c>
      <c r="H44" s="41">
        <v>156</v>
      </c>
      <c r="I44" s="12">
        <v>34</v>
      </c>
      <c r="J44" s="12">
        <v>56</v>
      </c>
      <c r="K44" s="14">
        <f>+SUM(H44:J44)</f>
        <v>246</v>
      </c>
      <c r="L44" s="42">
        <f>+G44+K44</f>
        <v>246</v>
      </c>
    </row>
    <row r="45" spans="2:18" x14ac:dyDescent="0.25">
      <c r="B45" s="43" t="s">
        <v>29</v>
      </c>
      <c r="C45" s="44"/>
      <c r="D45" s="27"/>
      <c r="E45" s="28"/>
      <c r="F45" s="28"/>
      <c r="G45" s="30">
        <f>+SUM(D45:F45)</f>
        <v>0</v>
      </c>
      <c r="H45" s="45">
        <v>8</v>
      </c>
      <c r="I45" s="28"/>
      <c r="J45" s="28"/>
      <c r="K45" s="30">
        <f>+SUM(H45:J45)</f>
        <v>8</v>
      </c>
      <c r="L45" s="46">
        <f>+G45+K45</f>
        <v>8</v>
      </c>
    </row>
    <row r="46" spans="2:18" x14ac:dyDescent="0.25">
      <c r="B46" s="26" t="s">
        <v>30</v>
      </c>
      <c r="C46" s="47"/>
      <c r="D46" s="27">
        <v>15</v>
      </c>
      <c r="E46" s="28">
        <v>1</v>
      </c>
      <c r="F46" s="28">
        <v>1</v>
      </c>
      <c r="G46" s="30">
        <f>+SUM(D46:F46)</f>
        <v>17</v>
      </c>
      <c r="H46" s="28">
        <v>13</v>
      </c>
      <c r="I46" s="28"/>
      <c r="J46" s="28">
        <v>6</v>
      </c>
      <c r="K46" s="30">
        <f>+SUM(H46:J46)</f>
        <v>19</v>
      </c>
      <c r="L46" s="46">
        <f>+G46+K46</f>
        <v>36</v>
      </c>
    </row>
    <row r="47" spans="2:18" ht="15.75" thickBot="1" x14ac:dyDescent="0.3">
      <c r="B47" s="48" t="s">
        <v>31</v>
      </c>
      <c r="C47" s="49"/>
      <c r="D47" s="50"/>
      <c r="E47" s="51"/>
      <c r="F47" s="51"/>
      <c r="G47" s="8">
        <f>+SUM(D47:F47)</f>
        <v>0</v>
      </c>
      <c r="H47" s="51"/>
      <c r="I47" s="51"/>
      <c r="J47" s="51">
        <v>9</v>
      </c>
      <c r="K47" s="8">
        <f>+SUM(H47:J47)</f>
        <v>9</v>
      </c>
      <c r="L47" s="52">
        <f>+G47+K47</f>
        <v>9</v>
      </c>
    </row>
    <row r="48" spans="2:18" ht="15.75" thickBot="1" x14ac:dyDescent="0.3">
      <c r="B48" s="53" t="s">
        <v>9</v>
      </c>
      <c r="C48" s="54"/>
      <c r="D48" s="55">
        <f t="shared" ref="D48:K48" si="6">+SUM(D44:D47)</f>
        <v>15</v>
      </c>
      <c r="E48" s="56">
        <f t="shared" si="6"/>
        <v>1</v>
      </c>
      <c r="F48" s="56">
        <f t="shared" si="6"/>
        <v>1</v>
      </c>
      <c r="G48" s="57">
        <f t="shared" si="6"/>
        <v>17</v>
      </c>
      <c r="H48" s="56">
        <f t="shared" si="6"/>
        <v>177</v>
      </c>
      <c r="I48" s="56">
        <f t="shared" si="6"/>
        <v>34</v>
      </c>
      <c r="J48" s="56">
        <f t="shared" si="6"/>
        <v>71</v>
      </c>
      <c r="K48" s="57">
        <f t="shared" si="6"/>
        <v>282</v>
      </c>
      <c r="L48" s="36">
        <f>+G48+K48</f>
        <v>299</v>
      </c>
    </row>
    <row r="49" spans="2:18" ht="15.75" thickBot="1" x14ac:dyDescent="0.3"/>
    <row r="50" spans="2:18" ht="15.75" thickBot="1" x14ac:dyDescent="0.3">
      <c r="D50" s="115" t="s">
        <v>4</v>
      </c>
      <c r="E50" s="116"/>
      <c r="F50" s="116"/>
      <c r="G50" s="117"/>
      <c r="H50" s="115" t="s">
        <v>5</v>
      </c>
      <c r="I50" s="116"/>
      <c r="J50" s="116"/>
      <c r="K50" s="117"/>
    </row>
    <row r="51" spans="2:18" ht="15.75" thickBot="1" x14ac:dyDescent="0.3">
      <c r="B51" s="37" t="s">
        <v>32</v>
      </c>
      <c r="C51" s="38"/>
      <c r="D51" s="6" t="s">
        <v>6</v>
      </c>
      <c r="E51" s="7" t="s">
        <v>7</v>
      </c>
      <c r="F51" s="7" t="s">
        <v>8</v>
      </c>
      <c r="G51" s="8" t="s">
        <v>9</v>
      </c>
      <c r="H51" s="7" t="s">
        <v>6</v>
      </c>
      <c r="I51" s="7" t="s">
        <v>7</v>
      </c>
      <c r="J51" s="7" t="s">
        <v>8</v>
      </c>
      <c r="K51" s="8" t="s">
        <v>9</v>
      </c>
      <c r="L51" s="9" t="s">
        <v>9</v>
      </c>
    </row>
    <row r="52" spans="2:18" x14ac:dyDescent="0.25">
      <c r="B52" s="39" t="s">
        <v>28</v>
      </c>
      <c r="C52" s="40"/>
      <c r="D52" s="11"/>
      <c r="E52" s="12"/>
      <c r="F52" s="12"/>
      <c r="G52" s="14">
        <f>+SUM(D52:F52)</f>
        <v>0</v>
      </c>
      <c r="H52" s="12">
        <v>7</v>
      </c>
      <c r="I52" s="12">
        <v>2</v>
      </c>
      <c r="J52" s="12">
        <v>1</v>
      </c>
      <c r="K52" s="14">
        <f>+SUM(H52:J52)</f>
        <v>10</v>
      </c>
      <c r="L52" s="42">
        <f>+G52+K52</f>
        <v>10</v>
      </c>
    </row>
    <row r="53" spans="2:18" x14ac:dyDescent="0.25">
      <c r="B53" s="43" t="s">
        <v>29</v>
      </c>
      <c r="C53" s="44"/>
      <c r="D53" s="27"/>
      <c r="E53" s="28"/>
      <c r="F53" s="28"/>
      <c r="G53" s="30">
        <f>+SUM(D53:F53)</f>
        <v>0</v>
      </c>
      <c r="H53" s="28"/>
      <c r="I53" s="28"/>
      <c r="J53" s="28"/>
      <c r="K53" s="30">
        <f>+SUM(H53:J53)</f>
        <v>0</v>
      </c>
      <c r="L53" s="46">
        <f>+G53+K53</f>
        <v>0</v>
      </c>
    </row>
    <row r="54" spans="2:18" x14ac:dyDescent="0.25">
      <c r="B54" s="26" t="s">
        <v>30</v>
      </c>
      <c r="C54" s="47"/>
      <c r="D54" s="27"/>
      <c r="E54" s="28"/>
      <c r="F54" s="28"/>
      <c r="G54" s="30">
        <f>+SUM(D54:F54)</f>
        <v>0</v>
      </c>
      <c r="H54" s="28"/>
      <c r="I54" s="28"/>
      <c r="J54" s="28"/>
      <c r="K54" s="30">
        <f>+SUM(H54:J54)</f>
        <v>0</v>
      </c>
      <c r="L54" s="46">
        <f>+G54+K54</f>
        <v>0</v>
      </c>
    </row>
    <row r="55" spans="2:18" ht="15.75" thickBot="1" x14ac:dyDescent="0.3">
      <c r="B55" s="48" t="s">
        <v>31</v>
      </c>
      <c r="C55" s="49"/>
      <c r="D55" s="50"/>
      <c r="E55" s="51"/>
      <c r="F55" s="51"/>
      <c r="G55" s="8">
        <f>+SUM(D55:F55)</f>
        <v>0</v>
      </c>
      <c r="H55" s="51"/>
      <c r="I55" s="51"/>
      <c r="J55" s="51"/>
      <c r="K55" s="8">
        <f>+SUM(H55:J55)</f>
        <v>0</v>
      </c>
      <c r="L55" s="52">
        <f>+G55+K55</f>
        <v>0</v>
      </c>
    </row>
    <row r="56" spans="2:18" ht="15.75" thickBot="1" x14ac:dyDescent="0.3">
      <c r="B56" s="53" t="s">
        <v>9</v>
      </c>
      <c r="C56" s="54"/>
      <c r="D56" s="55">
        <f t="shared" ref="D56:K56" si="7">+SUM(D52:D55)</f>
        <v>0</v>
      </c>
      <c r="E56" s="56">
        <f t="shared" si="7"/>
        <v>0</v>
      </c>
      <c r="F56" s="56">
        <f t="shared" si="7"/>
        <v>0</v>
      </c>
      <c r="G56" s="57">
        <f t="shared" si="7"/>
        <v>0</v>
      </c>
      <c r="H56" s="56">
        <f t="shared" si="7"/>
        <v>7</v>
      </c>
      <c r="I56" s="56">
        <f t="shared" si="7"/>
        <v>2</v>
      </c>
      <c r="J56" s="56">
        <f t="shared" si="7"/>
        <v>1</v>
      </c>
      <c r="K56" s="57">
        <f t="shared" si="7"/>
        <v>10</v>
      </c>
      <c r="L56" s="36">
        <f>+G56+K56</f>
        <v>10</v>
      </c>
    </row>
    <row r="58" spans="2:18" ht="15" customHeight="1" x14ac:dyDescent="0.25">
      <c r="B58" s="58" t="s">
        <v>33</v>
      </c>
      <c r="C58" s="59"/>
      <c r="D58" s="59"/>
      <c r="E58" s="60"/>
      <c r="F58" s="118" t="s">
        <v>34</v>
      </c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</row>
    <row r="59" spans="2:18" x14ac:dyDescent="0.25">
      <c r="B59" s="61"/>
      <c r="C59" s="62"/>
      <c r="D59" s="62"/>
      <c r="E59" s="62"/>
      <c r="F59" s="62"/>
      <c r="G59" s="63"/>
      <c r="H59" s="63"/>
      <c r="I59" s="61"/>
      <c r="J59" s="62"/>
      <c r="K59" s="62"/>
      <c r="L59" s="62"/>
    </row>
    <row r="60" spans="2:18" ht="15" customHeight="1" x14ac:dyDescent="0.25">
      <c r="B60" s="58" t="s">
        <v>35</v>
      </c>
      <c r="C60" s="59"/>
      <c r="D60" s="59"/>
      <c r="E60" s="59"/>
      <c r="F60" s="119" t="s">
        <v>36</v>
      </c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</row>
    <row r="61" spans="2:18" x14ac:dyDescent="0.25">
      <c r="B61" s="61"/>
      <c r="C61" s="62"/>
      <c r="D61" s="62"/>
      <c r="E61" s="62"/>
      <c r="F61" s="122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4"/>
    </row>
    <row r="62" spans="2:18" ht="15" customHeight="1" x14ac:dyDescent="0.25">
      <c r="B62" s="61"/>
      <c r="C62" s="62"/>
      <c r="D62" s="62"/>
      <c r="E62" s="62"/>
      <c r="F62" s="125" t="s">
        <v>37</v>
      </c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7"/>
    </row>
    <row r="63" spans="2:18" x14ac:dyDescent="0.25">
      <c r="B63" s="61"/>
      <c r="C63" s="62"/>
      <c r="D63" s="62"/>
      <c r="E63" s="62"/>
      <c r="F63" s="125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7"/>
    </row>
    <row r="64" spans="2:18" x14ac:dyDescent="0.25">
      <c r="B64" s="61"/>
      <c r="C64" s="62"/>
      <c r="D64" s="62"/>
      <c r="E64" s="62"/>
      <c r="F64" s="64" t="s">
        <v>38</v>
      </c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6"/>
    </row>
  </sheetData>
  <mergeCells count="12">
    <mergeCell ref="D42:G42"/>
    <mergeCell ref="H42:K42"/>
    <mergeCell ref="B2:R2"/>
    <mergeCell ref="B5:R5"/>
    <mergeCell ref="C7:F7"/>
    <mergeCell ref="G7:J7"/>
    <mergeCell ref="B40:R40"/>
    <mergeCell ref="D50:G50"/>
    <mergeCell ref="H50:K50"/>
    <mergeCell ref="F58:R58"/>
    <mergeCell ref="F60:R61"/>
    <mergeCell ref="F62:R63"/>
  </mergeCells>
  <printOptions horizontalCentered="1"/>
  <pageMargins left="0.59055118110236227" right="0.59055118110236227" top="0" bottom="0" header="0" footer="0"/>
  <pageSetup paperSize="9" scale="7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50"/>
  <sheetViews>
    <sheetView showGridLines="0" topLeftCell="A28" workbookViewId="0">
      <selection activeCell="H45" sqref="H45"/>
    </sheetView>
  </sheetViews>
  <sheetFormatPr baseColWidth="10" defaultRowHeight="12.75" x14ac:dyDescent="0.2"/>
  <cols>
    <col min="1" max="1" width="4.28515625" customWidth="1"/>
    <col min="2" max="2" width="15.85546875" customWidth="1"/>
    <col min="3" max="12" width="7" customWidth="1"/>
    <col min="13" max="13" width="3.85546875" customWidth="1"/>
    <col min="14" max="14" width="3.28515625" customWidth="1"/>
    <col min="15" max="15" width="48.7109375" bestFit="1" customWidth="1"/>
  </cols>
  <sheetData>
    <row r="1" spans="2:15" s="1" customFormat="1" ht="15.75" thickBot="1" x14ac:dyDescent="0.3"/>
    <row r="2" spans="2:15" s="1" customFormat="1" ht="19.5" thickBot="1" x14ac:dyDescent="0.35">
      <c r="B2" s="128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30"/>
    </row>
    <row r="3" spans="2:15" s="1" customFormat="1" ht="12.75" customHeight="1" x14ac:dyDescent="0.25">
      <c r="B3" s="2" t="s">
        <v>1</v>
      </c>
      <c r="O3" s="3" t="s">
        <v>39</v>
      </c>
    </row>
    <row r="4" spans="2:15" s="1" customFormat="1" ht="15" x14ac:dyDescent="0.25">
      <c r="B4" s="4"/>
      <c r="O4" s="3"/>
    </row>
    <row r="5" spans="2:15" s="1" customFormat="1" ht="15.75" thickBot="1" x14ac:dyDescent="0.3">
      <c r="B5" s="131" t="s">
        <v>40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</row>
    <row r="6" spans="2:15" s="1" customFormat="1" ht="16.5" thickTop="1" thickBot="1" x14ac:dyDescent="0.3"/>
    <row r="7" spans="2:15" s="1" customFormat="1" ht="15.75" customHeight="1" thickBot="1" x14ac:dyDescent="0.3">
      <c r="C7" s="115" t="s">
        <v>4</v>
      </c>
      <c r="D7" s="116"/>
      <c r="E7" s="116"/>
      <c r="F7" s="116"/>
      <c r="G7" s="115" t="s">
        <v>5</v>
      </c>
      <c r="H7" s="116"/>
      <c r="I7" s="116"/>
      <c r="J7" s="117"/>
      <c r="K7" s="132" t="s">
        <v>9</v>
      </c>
      <c r="L7" s="133"/>
    </row>
    <row r="8" spans="2:15" s="1" customFormat="1" ht="15.75" thickBot="1" x14ac:dyDescent="0.3">
      <c r="B8" s="67" t="s">
        <v>41</v>
      </c>
      <c r="C8" s="6" t="s">
        <v>6</v>
      </c>
      <c r="D8" s="7" t="s">
        <v>7</v>
      </c>
      <c r="E8" s="7" t="s">
        <v>8</v>
      </c>
      <c r="F8" s="7" t="s">
        <v>9</v>
      </c>
      <c r="G8" s="6" t="s">
        <v>6</v>
      </c>
      <c r="H8" s="7" t="s">
        <v>7</v>
      </c>
      <c r="I8" s="7" t="s">
        <v>8</v>
      </c>
      <c r="J8" s="8" t="s">
        <v>9</v>
      </c>
      <c r="K8" s="68" t="s">
        <v>42</v>
      </c>
      <c r="L8" s="69" t="s">
        <v>43</v>
      </c>
      <c r="N8" s="70" t="s">
        <v>44</v>
      </c>
      <c r="O8" s="71"/>
    </row>
    <row r="9" spans="2:15" s="1" customFormat="1" ht="15" x14ac:dyDescent="0.25">
      <c r="B9" s="72" t="s">
        <v>45</v>
      </c>
      <c r="C9" s="73">
        <v>1</v>
      </c>
      <c r="D9" s="74"/>
      <c r="E9" s="74"/>
      <c r="F9" s="29">
        <f t="shared" ref="F9:F39" si="0">+SUM(C9:E9)</f>
        <v>1</v>
      </c>
      <c r="G9" s="73">
        <v>37</v>
      </c>
      <c r="H9" s="74">
        <v>2</v>
      </c>
      <c r="I9" s="74">
        <v>1</v>
      </c>
      <c r="J9" s="30">
        <f t="shared" ref="J9:J39" si="1">+SUM(G9:I9)</f>
        <v>40</v>
      </c>
      <c r="K9" s="75">
        <f t="shared" ref="K9:K39" si="2">+J9+F9</f>
        <v>41</v>
      </c>
      <c r="L9" s="76">
        <f t="shared" ref="L9:L39" si="3">+K9/$K$40</f>
        <v>0.13712374581939799</v>
      </c>
      <c r="O9" s="1" t="s">
        <v>46</v>
      </c>
    </row>
    <row r="10" spans="2:15" s="1" customFormat="1" ht="15" x14ac:dyDescent="0.25">
      <c r="B10" s="72" t="s">
        <v>47</v>
      </c>
      <c r="C10" s="73"/>
      <c r="D10" s="74"/>
      <c r="E10" s="74"/>
      <c r="F10" s="29">
        <f t="shared" si="0"/>
        <v>0</v>
      </c>
      <c r="G10" s="73">
        <v>18</v>
      </c>
      <c r="H10" s="74">
        <v>5</v>
      </c>
      <c r="I10" s="74">
        <v>2</v>
      </c>
      <c r="J10" s="30">
        <f t="shared" si="1"/>
        <v>25</v>
      </c>
      <c r="K10" s="75">
        <f t="shared" si="2"/>
        <v>25</v>
      </c>
      <c r="L10" s="76">
        <f t="shared" si="3"/>
        <v>8.3612040133779264E-2</v>
      </c>
      <c r="O10" s="1" t="s">
        <v>48</v>
      </c>
    </row>
    <row r="11" spans="2:15" s="1" customFormat="1" ht="15" x14ac:dyDescent="0.25">
      <c r="B11" s="26" t="s">
        <v>49</v>
      </c>
      <c r="C11" s="27">
        <v>2</v>
      </c>
      <c r="D11" s="28"/>
      <c r="E11" s="28"/>
      <c r="F11" s="29">
        <f t="shared" si="0"/>
        <v>2</v>
      </c>
      <c r="G11" s="27">
        <v>19</v>
      </c>
      <c r="H11" s="28">
        <v>7</v>
      </c>
      <c r="I11" s="28"/>
      <c r="J11" s="30">
        <f t="shared" si="1"/>
        <v>26</v>
      </c>
      <c r="K11" s="75">
        <f t="shared" si="2"/>
        <v>28</v>
      </c>
      <c r="L11" s="76">
        <f t="shared" si="3"/>
        <v>9.3645484949832769E-2</v>
      </c>
      <c r="O11" s="1" t="s">
        <v>50</v>
      </c>
    </row>
    <row r="12" spans="2:15" s="1" customFormat="1" ht="15" x14ac:dyDescent="0.25">
      <c r="B12" s="72" t="s">
        <v>51</v>
      </c>
      <c r="C12" s="73"/>
      <c r="D12" s="74"/>
      <c r="E12" s="74"/>
      <c r="F12" s="29">
        <f t="shared" si="0"/>
        <v>0</v>
      </c>
      <c r="G12" s="73">
        <v>16</v>
      </c>
      <c r="H12" s="74">
        <v>1</v>
      </c>
      <c r="I12" s="74">
        <v>2</v>
      </c>
      <c r="J12" s="30">
        <f t="shared" si="1"/>
        <v>19</v>
      </c>
      <c r="K12" s="75">
        <f t="shared" si="2"/>
        <v>19</v>
      </c>
      <c r="L12" s="76">
        <f t="shared" si="3"/>
        <v>6.354515050167224E-2</v>
      </c>
      <c r="O12" s="1" t="s">
        <v>52</v>
      </c>
    </row>
    <row r="13" spans="2:15" s="1" customFormat="1" ht="15" x14ac:dyDescent="0.25">
      <c r="B13" s="26" t="s">
        <v>53</v>
      </c>
      <c r="C13" s="27"/>
      <c r="D13" s="28"/>
      <c r="E13" s="28"/>
      <c r="F13" s="29">
        <f t="shared" si="0"/>
        <v>0</v>
      </c>
      <c r="G13" s="27">
        <v>11</v>
      </c>
      <c r="H13" s="28">
        <v>2</v>
      </c>
      <c r="I13" s="28">
        <v>3</v>
      </c>
      <c r="J13" s="30">
        <f t="shared" si="1"/>
        <v>16</v>
      </c>
      <c r="K13" s="75">
        <f t="shared" si="2"/>
        <v>16</v>
      </c>
      <c r="L13" s="76">
        <f t="shared" si="3"/>
        <v>5.3511705685618728E-2</v>
      </c>
      <c r="O13" s="1" t="s">
        <v>54</v>
      </c>
    </row>
    <row r="14" spans="2:15" s="1" customFormat="1" ht="15" x14ac:dyDescent="0.25">
      <c r="B14" s="26" t="s">
        <v>55</v>
      </c>
      <c r="C14" s="27"/>
      <c r="D14" s="28"/>
      <c r="E14" s="28"/>
      <c r="F14" s="29">
        <f t="shared" si="0"/>
        <v>0</v>
      </c>
      <c r="G14" s="27">
        <v>12</v>
      </c>
      <c r="H14" s="28">
        <v>1</v>
      </c>
      <c r="I14" s="28"/>
      <c r="J14" s="30">
        <f t="shared" si="1"/>
        <v>13</v>
      </c>
      <c r="K14" s="75">
        <f t="shared" si="2"/>
        <v>13</v>
      </c>
      <c r="L14" s="76">
        <f t="shared" si="3"/>
        <v>4.3478260869565216E-2</v>
      </c>
      <c r="O14" s="1" t="s">
        <v>56</v>
      </c>
    </row>
    <row r="15" spans="2:15" s="1" customFormat="1" ht="15" x14ac:dyDescent="0.25">
      <c r="B15" s="26" t="s">
        <v>57</v>
      </c>
      <c r="C15" s="27"/>
      <c r="D15" s="28"/>
      <c r="E15" s="28"/>
      <c r="F15" s="29">
        <f t="shared" si="0"/>
        <v>0</v>
      </c>
      <c r="G15" s="27"/>
      <c r="H15" s="28"/>
      <c r="I15" s="28">
        <v>17</v>
      </c>
      <c r="J15" s="30">
        <f t="shared" si="1"/>
        <v>17</v>
      </c>
      <c r="K15" s="75">
        <f t="shared" si="2"/>
        <v>17</v>
      </c>
      <c r="L15" s="76">
        <f t="shared" si="3"/>
        <v>5.6856187290969896E-2</v>
      </c>
      <c r="O15" s="1" t="s">
        <v>58</v>
      </c>
    </row>
    <row r="16" spans="2:15" s="1" customFormat="1" ht="15" x14ac:dyDescent="0.25">
      <c r="B16" s="26" t="s">
        <v>59</v>
      </c>
      <c r="C16" s="27">
        <v>1</v>
      </c>
      <c r="D16" s="28"/>
      <c r="E16" s="28"/>
      <c r="F16" s="29">
        <f t="shared" si="0"/>
        <v>1</v>
      </c>
      <c r="G16" s="27">
        <v>10</v>
      </c>
      <c r="H16" s="28"/>
      <c r="I16" s="28">
        <v>1</v>
      </c>
      <c r="J16" s="30">
        <f t="shared" si="1"/>
        <v>11</v>
      </c>
      <c r="K16" s="75">
        <f t="shared" si="2"/>
        <v>12</v>
      </c>
      <c r="L16" s="76">
        <f t="shared" si="3"/>
        <v>4.0133779264214048E-2</v>
      </c>
      <c r="O16" s="77" t="s">
        <v>60</v>
      </c>
    </row>
    <row r="17" spans="2:15" s="1" customFormat="1" ht="15" x14ac:dyDescent="0.25">
      <c r="B17" s="26" t="s">
        <v>61</v>
      </c>
      <c r="C17" s="27"/>
      <c r="D17" s="28"/>
      <c r="E17" s="28"/>
      <c r="F17" s="29">
        <f t="shared" si="0"/>
        <v>0</v>
      </c>
      <c r="G17" s="27">
        <v>5</v>
      </c>
      <c r="H17" s="28">
        <v>1</v>
      </c>
      <c r="I17" s="28">
        <v>5</v>
      </c>
      <c r="J17" s="30">
        <f t="shared" si="1"/>
        <v>11</v>
      </c>
      <c r="K17" s="75">
        <f t="shared" si="2"/>
        <v>11</v>
      </c>
      <c r="L17" s="76">
        <f t="shared" si="3"/>
        <v>3.678929765886288E-2</v>
      </c>
      <c r="N17" s="71"/>
      <c r="O17" s="71"/>
    </row>
    <row r="18" spans="2:15" s="1" customFormat="1" ht="15" x14ac:dyDescent="0.25">
      <c r="B18" s="26" t="s">
        <v>62</v>
      </c>
      <c r="C18" s="27">
        <v>1</v>
      </c>
      <c r="D18" s="28"/>
      <c r="E18" s="28"/>
      <c r="F18" s="29">
        <f t="shared" si="0"/>
        <v>1</v>
      </c>
      <c r="G18" s="27">
        <v>1</v>
      </c>
      <c r="H18" s="28">
        <v>2</v>
      </c>
      <c r="I18" s="28">
        <v>7</v>
      </c>
      <c r="J18" s="30">
        <f t="shared" si="1"/>
        <v>10</v>
      </c>
      <c r="K18" s="75">
        <f t="shared" si="2"/>
        <v>11</v>
      </c>
      <c r="L18" s="76">
        <f t="shared" si="3"/>
        <v>3.678929765886288E-2</v>
      </c>
    </row>
    <row r="19" spans="2:15" s="1" customFormat="1" ht="15" x14ac:dyDescent="0.25">
      <c r="B19" s="26" t="s">
        <v>63</v>
      </c>
      <c r="C19" s="27">
        <v>2</v>
      </c>
      <c r="D19" s="28"/>
      <c r="E19" s="28"/>
      <c r="F19" s="29">
        <f t="shared" si="0"/>
        <v>2</v>
      </c>
      <c r="G19" s="27">
        <v>2</v>
      </c>
      <c r="H19" s="28">
        <v>2</v>
      </c>
      <c r="I19" s="28">
        <v>4</v>
      </c>
      <c r="J19" s="30">
        <f t="shared" si="1"/>
        <v>8</v>
      </c>
      <c r="K19" s="75">
        <f t="shared" si="2"/>
        <v>10</v>
      </c>
      <c r="L19" s="76">
        <f t="shared" si="3"/>
        <v>3.3444816053511704E-2</v>
      </c>
      <c r="N19" s="78"/>
    </row>
    <row r="20" spans="2:15" s="1" customFormat="1" ht="15" x14ac:dyDescent="0.25">
      <c r="B20" s="26" t="s">
        <v>64</v>
      </c>
      <c r="C20" s="27">
        <v>1</v>
      </c>
      <c r="D20" s="28"/>
      <c r="E20" s="28"/>
      <c r="F20" s="29">
        <f t="shared" si="0"/>
        <v>1</v>
      </c>
      <c r="G20" s="27">
        <v>5</v>
      </c>
      <c r="H20" s="28">
        <v>3</v>
      </c>
      <c r="I20" s="28">
        <v>1</v>
      </c>
      <c r="J20" s="30">
        <f t="shared" si="1"/>
        <v>9</v>
      </c>
      <c r="K20" s="75">
        <f t="shared" si="2"/>
        <v>10</v>
      </c>
      <c r="L20" s="76">
        <f t="shared" si="3"/>
        <v>3.3444816053511704E-2</v>
      </c>
    </row>
    <row r="21" spans="2:15" s="1" customFormat="1" ht="15" x14ac:dyDescent="0.25">
      <c r="B21" s="26" t="s">
        <v>65</v>
      </c>
      <c r="C21" s="27"/>
      <c r="D21" s="28"/>
      <c r="E21" s="28"/>
      <c r="F21" s="29">
        <f t="shared" si="0"/>
        <v>0</v>
      </c>
      <c r="G21" s="27">
        <v>7</v>
      </c>
      <c r="H21" s="28"/>
      <c r="I21" s="28">
        <v>1</v>
      </c>
      <c r="J21" s="30">
        <f t="shared" si="1"/>
        <v>8</v>
      </c>
      <c r="K21" s="75">
        <f t="shared" si="2"/>
        <v>8</v>
      </c>
      <c r="L21" s="76">
        <f t="shared" si="3"/>
        <v>2.6755852842809364E-2</v>
      </c>
    </row>
    <row r="22" spans="2:15" s="1" customFormat="1" ht="15" x14ac:dyDescent="0.25">
      <c r="B22" s="26" t="s">
        <v>66</v>
      </c>
      <c r="C22" s="27">
        <v>1</v>
      </c>
      <c r="D22" s="28"/>
      <c r="E22" s="28"/>
      <c r="F22" s="29">
        <f t="shared" si="0"/>
        <v>1</v>
      </c>
      <c r="G22" s="27">
        <v>8</v>
      </c>
      <c r="H22" s="28"/>
      <c r="I22" s="28"/>
      <c r="J22" s="30">
        <f t="shared" si="1"/>
        <v>8</v>
      </c>
      <c r="K22" s="75">
        <f t="shared" si="2"/>
        <v>9</v>
      </c>
      <c r="L22" s="76">
        <f t="shared" si="3"/>
        <v>3.0100334448160536E-2</v>
      </c>
      <c r="N22"/>
    </row>
    <row r="23" spans="2:15" s="1" customFormat="1" ht="15" x14ac:dyDescent="0.25">
      <c r="B23" s="26" t="s">
        <v>67</v>
      </c>
      <c r="C23" s="27"/>
      <c r="D23" s="28"/>
      <c r="E23" s="28"/>
      <c r="F23" s="29">
        <f t="shared" si="0"/>
        <v>0</v>
      </c>
      <c r="G23" s="27">
        <v>1</v>
      </c>
      <c r="H23" s="28">
        <v>1</v>
      </c>
      <c r="I23" s="28">
        <v>7</v>
      </c>
      <c r="J23" s="30">
        <f t="shared" si="1"/>
        <v>9</v>
      </c>
      <c r="K23" s="75">
        <f t="shared" si="2"/>
        <v>9</v>
      </c>
      <c r="L23" s="76">
        <f t="shared" si="3"/>
        <v>3.0100334448160536E-2</v>
      </c>
      <c r="N23"/>
    </row>
    <row r="24" spans="2:15" s="1" customFormat="1" ht="15" x14ac:dyDescent="0.25">
      <c r="B24" s="26" t="s">
        <v>68</v>
      </c>
      <c r="C24" s="27"/>
      <c r="D24" s="28"/>
      <c r="E24" s="28"/>
      <c r="F24" s="29">
        <f t="shared" si="0"/>
        <v>0</v>
      </c>
      <c r="G24" s="27">
        <v>2</v>
      </c>
      <c r="H24" s="28"/>
      <c r="I24" s="28">
        <v>6</v>
      </c>
      <c r="J24" s="30">
        <f t="shared" si="1"/>
        <v>8</v>
      </c>
      <c r="K24" s="75">
        <f t="shared" si="2"/>
        <v>8</v>
      </c>
      <c r="L24" s="76">
        <f t="shared" si="3"/>
        <v>2.6755852842809364E-2</v>
      </c>
      <c r="N24"/>
      <c r="O24"/>
    </row>
    <row r="25" spans="2:15" s="1" customFormat="1" ht="15" x14ac:dyDescent="0.25">
      <c r="B25" s="26" t="s">
        <v>69</v>
      </c>
      <c r="C25" s="27"/>
      <c r="D25" s="28"/>
      <c r="E25" s="28"/>
      <c r="F25" s="29">
        <f t="shared" si="0"/>
        <v>0</v>
      </c>
      <c r="G25" s="27">
        <v>2</v>
      </c>
      <c r="H25" s="28">
        <v>1</v>
      </c>
      <c r="I25" s="28">
        <v>4</v>
      </c>
      <c r="J25" s="30">
        <f t="shared" si="1"/>
        <v>7</v>
      </c>
      <c r="K25" s="75">
        <f t="shared" si="2"/>
        <v>7</v>
      </c>
      <c r="L25" s="76">
        <f t="shared" si="3"/>
        <v>2.3411371237458192E-2</v>
      </c>
      <c r="M25"/>
      <c r="N25"/>
      <c r="O25"/>
    </row>
    <row r="26" spans="2:15" s="1" customFormat="1" ht="15" x14ac:dyDescent="0.25">
      <c r="B26" s="26" t="s">
        <v>70</v>
      </c>
      <c r="C26" s="27"/>
      <c r="D26" s="28"/>
      <c r="E26" s="28"/>
      <c r="F26" s="29">
        <f t="shared" si="0"/>
        <v>0</v>
      </c>
      <c r="G26" s="27">
        <v>6</v>
      </c>
      <c r="H26" s="28">
        <v>2</v>
      </c>
      <c r="I26" s="28"/>
      <c r="J26" s="30">
        <f t="shared" si="1"/>
        <v>8</v>
      </c>
      <c r="K26" s="75">
        <f t="shared" si="2"/>
        <v>8</v>
      </c>
      <c r="L26" s="76">
        <f t="shared" si="3"/>
        <v>2.6755852842809364E-2</v>
      </c>
      <c r="M26"/>
      <c r="N26"/>
      <c r="O26"/>
    </row>
    <row r="27" spans="2:15" ht="15" x14ac:dyDescent="0.25">
      <c r="B27" s="26" t="s">
        <v>71</v>
      </c>
      <c r="C27" s="27">
        <v>2</v>
      </c>
      <c r="D27" s="28"/>
      <c r="E27" s="28"/>
      <c r="F27" s="29">
        <f t="shared" si="0"/>
        <v>2</v>
      </c>
      <c r="G27" s="27">
        <v>2</v>
      </c>
      <c r="H27" s="28">
        <v>1</v>
      </c>
      <c r="I27" s="28"/>
      <c r="J27" s="30">
        <f t="shared" si="1"/>
        <v>3</v>
      </c>
      <c r="K27" s="75">
        <f t="shared" si="2"/>
        <v>5</v>
      </c>
      <c r="L27" s="76">
        <f t="shared" si="3"/>
        <v>1.6722408026755852E-2</v>
      </c>
    </row>
    <row r="28" spans="2:15" ht="15" x14ac:dyDescent="0.25">
      <c r="B28" s="26" t="s">
        <v>72</v>
      </c>
      <c r="C28" s="27">
        <v>1</v>
      </c>
      <c r="D28" s="28"/>
      <c r="E28" s="28"/>
      <c r="F28" s="29">
        <f t="shared" si="0"/>
        <v>1</v>
      </c>
      <c r="G28" s="27">
        <v>3</v>
      </c>
      <c r="H28" s="28"/>
      <c r="I28" s="28">
        <v>1</v>
      </c>
      <c r="J28" s="30">
        <f t="shared" si="1"/>
        <v>4</v>
      </c>
      <c r="K28" s="75">
        <f t="shared" si="2"/>
        <v>5</v>
      </c>
      <c r="L28" s="76">
        <f t="shared" si="3"/>
        <v>1.6722408026755852E-2</v>
      </c>
    </row>
    <row r="29" spans="2:15" ht="15" x14ac:dyDescent="0.25">
      <c r="B29" s="26" t="s">
        <v>73</v>
      </c>
      <c r="C29" s="27">
        <v>1</v>
      </c>
      <c r="D29" s="28"/>
      <c r="E29" s="28"/>
      <c r="F29" s="29">
        <f t="shared" si="0"/>
        <v>1</v>
      </c>
      <c r="G29" s="27">
        <v>3</v>
      </c>
      <c r="H29" s="28">
        <v>2</v>
      </c>
      <c r="I29" s="28">
        <v>2</v>
      </c>
      <c r="J29" s="30">
        <f t="shared" si="1"/>
        <v>7</v>
      </c>
      <c r="K29" s="75">
        <f t="shared" si="2"/>
        <v>8</v>
      </c>
      <c r="L29" s="76">
        <f t="shared" si="3"/>
        <v>2.6755852842809364E-2</v>
      </c>
    </row>
    <row r="30" spans="2:15" ht="15" x14ac:dyDescent="0.25">
      <c r="B30" s="26" t="s">
        <v>74</v>
      </c>
      <c r="C30" s="27"/>
      <c r="D30" s="28"/>
      <c r="E30" s="28"/>
      <c r="F30" s="29">
        <f t="shared" si="0"/>
        <v>0</v>
      </c>
      <c r="G30" s="27">
        <v>6</v>
      </c>
      <c r="H30" s="28"/>
      <c r="I30" s="28"/>
      <c r="J30" s="30">
        <f t="shared" si="1"/>
        <v>6</v>
      </c>
      <c r="K30" s="75">
        <f t="shared" si="2"/>
        <v>6</v>
      </c>
      <c r="L30" s="76">
        <f t="shared" si="3"/>
        <v>2.0066889632107024E-2</v>
      </c>
    </row>
    <row r="31" spans="2:15" ht="15" x14ac:dyDescent="0.25">
      <c r="B31" s="26" t="s">
        <v>75</v>
      </c>
      <c r="C31" s="27"/>
      <c r="D31" s="28"/>
      <c r="E31" s="28"/>
      <c r="F31" s="29">
        <f t="shared" si="0"/>
        <v>0</v>
      </c>
      <c r="G31" s="27"/>
      <c r="H31" s="28"/>
      <c r="I31" s="28">
        <v>2</v>
      </c>
      <c r="J31" s="30">
        <f t="shared" si="1"/>
        <v>2</v>
      </c>
      <c r="K31" s="75">
        <f t="shared" si="2"/>
        <v>2</v>
      </c>
      <c r="L31" s="76">
        <f t="shared" si="3"/>
        <v>6.688963210702341E-3</v>
      </c>
    </row>
    <row r="32" spans="2:15" ht="15" x14ac:dyDescent="0.25">
      <c r="B32" s="26" t="s">
        <v>76</v>
      </c>
      <c r="C32" s="27">
        <v>1</v>
      </c>
      <c r="D32" s="28"/>
      <c r="E32" s="28"/>
      <c r="F32" s="29">
        <f t="shared" si="0"/>
        <v>1</v>
      </c>
      <c r="G32" s="27">
        <v>1</v>
      </c>
      <c r="H32" s="28"/>
      <c r="I32" s="28"/>
      <c r="J32" s="30">
        <f t="shared" si="1"/>
        <v>1</v>
      </c>
      <c r="K32" s="75">
        <f t="shared" si="2"/>
        <v>2</v>
      </c>
      <c r="L32" s="76">
        <f t="shared" si="3"/>
        <v>6.688963210702341E-3</v>
      </c>
    </row>
    <row r="33" spans="2:18" ht="15" x14ac:dyDescent="0.25">
      <c r="B33" s="26" t="s">
        <v>77</v>
      </c>
      <c r="C33" s="27">
        <v>1</v>
      </c>
      <c r="D33" s="28"/>
      <c r="E33" s="28">
        <v>1</v>
      </c>
      <c r="F33" s="29">
        <f t="shared" si="0"/>
        <v>2</v>
      </c>
      <c r="G33" s="27"/>
      <c r="H33" s="28"/>
      <c r="I33" s="28"/>
      <c r="J33" s="30">
        <f t="shared" si="1"/>
        <v>0</v>
      </c>
      <c r="K33" s="75">
        <f t="shared" si="2"/>
        <v>2</v>
      </c>
      <c r="L33" s="76">
        <f t="shared" si="3"/>
        <v>6.688963210702341E-3</v>
      </c>
    </row>
    <row r="34" spans="2:18" ht="15" x14ac:dyDescent="0.25">
      <c r="B34" s="26" t="s">
        <v>78</v>
      </c>
      <c r="C34" s="27"/>
      <c r="D34" s="28"/>
      <c r="E34" s="28"/>
      <c r="F34" s="29">
        <f t="shared" si="0"/>
        <v>0</v>
      </c>
      <c r="G34" s="27"/>
      <c r="H34" s="28"/>
      <c r="I34" s="28">
        <v>2</v>
      </c>
      <c r="J34" s="30">
        <f t="shared" si="1"/>
        <v>2</v>
      </c>
      <c r="K34" s="75">
        <f t="shared" si="2"/>
        <v>2</v>
      </c>
      <c r="L34" s="76">
        <f t="shared" si="3"/>
        <v>6.688963210702341E-3</v>
      </c>
    </row>
    <row r="35" spans="2:18" ht="15" x14ac:dyDescent="0.25">
      <c r="B35" s="26" t="s">
        <v>79</v>
      </c>
      <c r="C35" s="27"/>
      <c r="D35" s="28"/>
      <c r="E35" s="28"/>
      <c r="F35" s="29">
        <f t="shared" si="0"/>
        <v>0</v>
      </c>
      <c r="G35" s="27"/>
      <c r="H35" s="28"/>
      <c r="I35" s="28">
        <v>1</v>
      </c>
      <c r="J35" s="30">
        <f t="shared" si="1"/>
        <v>1</v>
      </c>
      <c r="K35" s="75">
        <f t="shared" si="2"/>
        <v>1</v>
      </c>
      <c r="L35" s="76">
        <f t="shared" si="3"/>
        <v>3.3444816053511705E-3</v>
      </c>
    </row>
    <row r="36" spans="2:18" ht="15" x14ac:dyDescent="0.25">
      <c r="B36" s="26" t="s">
        <v>80</v>
      </c>
      <c r="C36" s="27">
        <v>1</v>
      </c>
      <c r="D36" s="28"/>
      <c r="E36" s="28"/>
      <c r="F36" s="29">
        <f t="shared" si="0"/>
        <v>1</v>
      </c>
      <c r="G36" s="27"/>
      <c r="H36" s="28"/>
      <c r="I36" s="28"/>
      <c r="J36" s="30">
        <f t="shared" si="1"/>
        <v>0</v>
      </c>
      <c r="K36" s="75">
        <f t="shared" si="2"/>
        <v>1</v>
      </c>
      <c r="L36" s="76">
        <f t="shared" si="3"/>
        <v>3.3444816053511705E-3</v>
      </c>
    </row>
    <row r="37" spans="2:18" ht="15" x14ac:dyDescent="0.25">
      <c r="B37" s="26" t="s">
        <v>81</v>
      </c>
      <c r="C37" s="27"/>
      <c r="D37" s="28"/>
      <c r="E37" s="28"/>
      <c r="F37" s="29">
        <f t="shared" si="0"/>
        <v>0</v>
      </c>
      <c r="G37" s="27">
        <v>1</v>
      </c>
      <c r="H37" s="28"/>
      <c r="I37" s="28"/>
      <c r="J37" s="30">
        <f t="shared" si="1"/>
        <v>1</v>
      </c>
      <c r="K37" s="75">
        <f t="shared" si="2"/>
        <v>1</v>
      </c>
      <c r="L37" s="76">
        <f t="shared" si="3"/>
        <v>3.3444816053511705E-3</v>
      </c>
    </row>
    <row r="38" spans="2:18" ht="15" x14ac:dyDescent="0.25">
      <c r="B38" s="26" t="s">
        <v>82</v>
      </c>
      <c r="C38" s="27"/>
      <c r="D38" s="28"/>
      <c r="E38" s="28"/>
      <c r="F38" s="29">
        <f t="shared" si="0"/>
        <v>0</v>
      </c>
      <c r="G38" s="27">
        <v>1</v>
      </c>
      <c r="H38" s="28"/>
      <c r="I38" s="28"/>
      <c r="J38" s="30">
        <f t="shared" si="1"/>
        <v>1</v>
      </c>
      <c r="K38" s="75">
        <f t="shared" si="2"/>
        <v>1</v>
      </c>
      <c r="L38" s="76">
        <f t="shared" si="3"/>
        <v>3.3444816053511705E-3</v>
      </c>
    </row>
    <row r="39" spans="2:18" ht="15" x14ac:dyDescent="0.25">
      <c r="B39" s="26" t="s">
        <v>83</v>
      </c>
      <c r="C39" s="27"/>
      <c r="D39" s="28"/>
      <c r="E39" s="28"/>
      <c r="F39" s="29">
        <f t="shared" si="0"/>
        <v>0</v>
      </c>
      <c r="G39" s="27"/>
      <c r="H39" s="28"/>
      <c r="I39" s="28">
        <v>1</v>
      </c>
      <c r="J39" s="30">
        <f t="shared" si="1"/>
        <v>1</v>
      </c>
      <c r="K39" s="75">
        <f t="shared" si="2"/>
        <v>1</v>
      </c>
      <c r="L39" s="76">
        <f t="shared" si="3"/>
        <v>3.3444816053511705E-3</v>
      </c>
    </row>
    <row r="40" spans="2:18" ht="15.75" thickBot="1" x14ac:dyDescent="0.3">
      <c r="B40" s="79" t="s">
        <v>84</v>
      </c>
      <c r="C40" s="80">
        <f t="shared" ref="C40:L40" si="4">SUM(C9:C39)</f>
        <v>16</v>
      </c>
      <c r="D40" s="81">
        <f t="shared" si="4"/>
        <v>0</v>
      </c>
      <c r="E40" s="81">
        <f t="shared" si="4"/>
        <v>1</v>
      </c>
      <c r="F40" s="56">
        <f t="shared" si="4"/>
        <v>17</v>
      </c>
      <c r="G40" s="80">
        <f t="shared" si="4"/>
        <v>179</v>
      </c>
      <c r="H40" s="81">
        <f t="shared" si="4"/>
        <v>33</v>
      </c>
      <c r="I40" s="81">
        <f t="shared" si="4"/>
        <v>70</v>
      </c>
      <c r="J40" s="57">
        <f t="shared" si="4"/>
        <v>282</v>
      </c>
      <c r="K40" s="55">
        <f t="shared" si="4"/>
        <v>299</v>
      </c>
      <c r="L40" s="82">
        <f t="shared" si="4"/>
        <v>0.99999999999999967</v>
      </c>
    </row>
    <row r="43" spans="2:18" ht="12.75" customHeight="1" x14ac:dyDescent="0.2">
      <c r="B43" s="58" t="s">
        <v>33</v>
      </c>
      <c r="C43" s="59"/>
      <c r="D43" s="59"/>
      <c r="E43" s="59"/>
      <c r="F43" s="119" t="s">
        <v>34</v>
      </c>
      <c r="G43" s="120"/>
      <c r="H43" s="120"/>
      <c r="I43" s="120"/>
      <c r="J43" s="120"/>
      <c r="K43" s="120"/>
      <c r="L43" s="120"/>
      <c r="M43" s="120"/>
      <c r="N43" s="120"/>
      <c r="O43" s="121"/>
      <c r="P43" s="83"/>
      <c r="Q43" s="83"/>
      <c r="R43" s="83"/>
    </row>
    <row r="44" spans="2:18" ht="15" x14ac:dyDescent="0.25">
      <c r="B44" s="61"/>
      <c r="C44" s="62"/>
      <c r="D44" s="62"/>
      <c r="E44" s="62"/>
      <c r="F44" s="134"/>
      <c r="G44" s="135"/>
      <c r="H44" s="135"/>
      <c r="I44" s="135"/>
      <c r="J44" s="135"/>
      <c r="K44" s="135"/>
      <c r="L44" s="135"/>
      <c r="M44" s="135"/>
      <c r="N44" s="135"/>
      <c r="O44" s="136"/>
      <c r="P44" s="1"/>
      <c r="Q44" s="1"/>
      <c r="R44" s="1"/>
    </row>
    <row r="45" spans="2:18" ht="15" x14ac:dyDescent="0.25">
      <c r="B45" s="61"/>
      <c r="C45" s="62"/>
      <c r="D45" s="62"/>
      <c r="E45" s="62"/>
      <c r="F45" s="62"/>
      <c r="G45" s="63"/>
      <c r="H45" s="63"/>
      <c r="I45" s="61"/>
      <c r="J45" s="62"/>
      <c r="K45" s="62"/>
      <c r="L45" s="62"/>
      <c r="M45" s="1"/>
      <c r="P45" s="1"/>
      <c r="Q45" s="1"/>
      <c r="R45" s="1"/>
    </row>
    <row r="46" spans="2:18" ht="12.75" customHeight="1" x14ac:dyDescent="0.2">
      <c r="B46" s="58" t="s">
        <v>35</v>
      </c>
      <c r="C46" s="59"/>
      <c r="D46" s="59"/>
      <c r="E46" s="59"/>
      <c r="F46" s="119" t="s">
        <v>36</v>
      </c>
      <c r="G46" s="120"/>
      <c r="H46" s="120"/>
      <c r="I46" s="120"/>
      <c r="J46" s="120"/>
      <c r="K46" s="120"/>
      <c r="L46" s="120"/>
      <c r="M46" s="120"/>
      <c r="N46" s="120"/>
      <c r="O46" s="121"/>
      <c r="P46" s="83"/>
      <c r="Q46" s="83"/>
      <c r="R46" s="83"/>
    </row>
    <row r="47" spans="2:18" x14ac:dyDescent="0.2">
      <c r="B47" s="61"/>
      <c r="C47" s="62"/>
      <c r="D47" s="62"/>
      <c r="E47" s="62"/>
      <c r="F47" s="122"/>
      <c r="G47" s="123"/>
      <c r="H47" s="123"/>
      <c r="I47" s="123"/>
      <c r="J47" s="123"/>
      <c r="K47" s="123"/>
      <c r="L47" s="123"/>
      <c r="M47" s="123"/>
      <c r="N47" s="123"/>
      <c r="O47" s="124"/>
      <c r="P47" s="83"/>
      <c r="Q47" s="83"/>
      <c r="R47" s="83"/>
    </row>
    <row r="48" spans="2:18" ht="12.75" customHeight="1" x14ac:dyDescent="0.2">
      <c r="B48" s="61"/>
      <c r="C48" s="62"/>
      <c r="D48" s="62"/>
      <c r="E48" s="62"/>
      <c r="F48" s="125" t="s">
        <v>37</v>
      </c>
      <c r="G48" s="126"/>
      <c r="H48" s="126"/>
      <c r="I48" s="126"/>
      <c r="J48" s="126"/>
      <c r="K48" s="126"/>
      <c r="L48" s="126"/>
      <c r="M48" s="126"/>
      <c r="N48" s="126"/>
      <c r="O48" s="127"/>
      <c r="P48" s="84"/>
      <c r="Q48" s="84"/>
      <c r="R48" s="84"/>
    </row>
    <row r="49" spans="2:18" x14ac:dyDescent="0.2">
      <c r="B49" s="61"/>
      <c r="C49" s="62"/>
      <c r="D49" s="62"/>
      <c r="E49" s="62"/>
      <c r="F49" s="125"/>
      <c r="G49" s="126"/>
      <c r="H49" s="126"/>
      <c r="I49" s="126"/>
      <c r="J49" s="126"/>
      <c r="K49" s="126"/>
      <c r="L49" s="126"/>
      <c r="M49" s="126"/>
      <c r="N49" s="126"/>
      <c r="O49" s="127"/>
      <c r="P49" s="84"/>
      <c r="Q49" s="84"/>
      <c r="R49" s="84"/>
    </row>
    <row r="50" spans="2:18" x14ac:dyDescent="0.2">
      <c r="B50" s="61"/>
      <c r="C50" s="62"/>
      <c r="D50" s="62"/>
      <c r="E50" s="62"/>
      <c r="F50" s="85" t="s">
        <v>38</v>
      </c>
      <c r="G50" s="86"/>
      <c r="H50" s="86"/>
      <c r="I50" s="86"/>
      <c r="J50" s="86"/>
      <c r="K50" s="86"/>
      <c r="L50" s="86"/>
      <c r="M50" s="86"/>
      <c r="N50" s="86"/>
      <c r="O50" s="87"/>
      <c r="P50" s="88"/>
      <c r="Q50" s="88"/>
      <c r="R50" s="88"/>
    </row>
  </sheetData>
  <mergeCells count="8">
    <mergeCell ref="F46:O47"/>
    <mergeCell ref="F48:O49"/>
    <mergeCell ref="B2:O2"/>
    <mergeCell ref="B5:O5"/>
    <mergeCell ref="C7:F7"/>
    <mergeCell ref="G7:J7"/>
    <mergeCell ref="K7:L7"/>
    <mergeCell ref="F43:O44"/>
  </mergeCells>
  <printOptions horizontalCentered="1"/>
  <pageMargins left="0.59055118110236227" right="0.59055118110236227" top="0" bottom="0" header="0" footer="0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1"/>
  <sheetViews>
    <sheetView showGridLines="0" workbookViewId="0">
      <selection activeCell="H45" sqref="H45"/>
    </sheetView>
  </sheetViews>
  <sheetFormatPr baseColWidth="10" defaultRowHeight="12.75" x14ac:dyDescent="0.2"/>
  <cols>
    <col min="1" max="1" width="4.28515625" style="114" customWidth="1"/>
    <col min="2" max="2" width="11" style="114" customWidth="1"/>
    <col min="3" max="3" width="13.85546875" style="114" customWidth="1"/>
    <col min="4" max="4" width="8.42578125" style="114" bestFit="1" customWidth="1"/>
    <col min="5" max="5" width="18" style="114" customWidth="1"/>
    <col min="6" max="8" width="11.5703125" style="114" customWidth="1"/>
    <col min="9" max="9" width="16.140625" style="114" customWidth="1"/>
    <col min="10" max="10" width="27" style="114" customWidth="1"/>
    <col min="11" max="11" width="9.7109375" style="114" bestFit="1" customWidth="1"/>
    <col min="12" max="12" width="12.7109375" style="114" customWidth="1"/>
    <col min="13" max="16384" width="11.42578125" style="114"/>
  </cols>
  <sheetData>
    <row r="1" spans="2:12" s="1" customFormat="1" ht="15.75" thickBot="1" x14ac:dyDescent="0.3"/>
    <row r="2" spans="2:12" s="1" customFormat="1" ht="19.5" thickBot="1" x14ac:dyDescent="0.35">
      <c r="B2" s="128" t="s">
        <v>85</v>
      </c>
      <c r="C2" s="129"/>
      <c r="D2" s="129"/>
      <c r="E2" s="129"/>
      <c r="F2" s="129"/>
      <c r="G2" s="129"/>
      <c r="H2" s="129"/>
      <c r="I2" s="129"/>
      <c r="J2" s="129"/>
      <c r="K2" s="129"/>
      <c r="L2" s="130"/>
    </row>
    <row r="3" spans="2:12" s="1" customFormat="1" ht="15" x14ac:dyDescent="0.25">
      <c r="B3" s="2" t="s">
        <v>1</v>
      </c>
      <c r="L3" s="3" t="s">
        <v>86</v>
      </c>
    </row>
    <row r="4" spans="2:12" s="1" customFormat="1" ht="15" x14ac:dyDescent="0.25">
      <c r="L4" s="3"/>
    </row>
    <row r="5" spans="2:12" s="1" customFormat="1" ht="16.5" thickBot="1" x14ac:dyDescent="0.3">
      <c r="B5" s="140" t="s">
        <v>87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</row>
    <row r="6" spans="2:12" s="1" customFormat="1" ht="16.5" thickTop="1" thickBot="1" x14ac:dyDescent="0.3"/>
    <row r="7" spans="2:12" s="1" customFormat="1" ht="15.75" thickBot="1" x14ac:dyDescent="0.3">
      <c r="B7" s="23" t="s">
        <v>88</v>
      </c>
      <c r="C7" s="24" t="s">
        <v>41</v>
      </c>
      <c r="D7" s="24" t="s">
        <v>89</v>
      </c>
      <c r="E7" s="24" t="s">
        <v>90</v>
      </c>
      <c r="F7" s="24" t="s">
        <v>91</v>
      </c>
      <c r="G7" s="24" t="s">
        <v>92</v>
      </c>
      <c r="H7" s="24" t="s">
        <v>93</v>
      </c>
      <c r="I7" s="24" t="s">
        <v>94</v>
      </c>
      <c r="J7" s="24" t="s">
        <v>95</v>
      </c>
      <c r="K7" s="24" t="s">
        <v>96</v>
      </c>
      <c r="L7" s="25" t="s">
        <v>97</v>
      </c>
    </row>
    <row r="8" spans="2:12" s="1" customFormat="1" ht="15.75" thickBot="1" x14ac:dyDescent="0.3">
      <c r="B8" s="89">
        <v>41145</v>
      </c>
      <c r="C8" s="90" t="s">
        <v>98</v>
      </c>
      <c r="D8" s="90" t="s">
        <v>5</v>
      </c>
      <c r="E8" s="91">
        <v>242003500</v>
      </c>
      <c r="F8" s="92">
        <v>1</v>
      </c>
      <c r="G8" s="92">
        <v>1</v>
      </c>
      <c r="H8" s="93">
        <v>0.56874999999999998</v>
      </c>
      <c r="I8" s="90" t="s">
        <v>99</v>
      </c>
      <c r="J8" s="90" t="s">
        <v>100</v>
      </c>
      <c r="K8" s="90" t="s">
        <v>101</v>
      </c>
      <c r="L8" s="94"/>
    </row>
    <row r="9" spans="2:12" s="1" customFormat="1" ht="15" x14ac:dyDescent="0.25">
      <c r="B9" s="95"/>
      <c r="C9" s="96"/>
      <c r="D9" s="96"/>
      <c r="E9" s="97"/>
      <c r="F9" s="98"/>
      <c r="G9" s="98"/>
      <c r="H9" s="99"/>
      <c r="I9" s="96"/>
      <c r="J9" s="96"/>
      <c r="K9" s="96"/>
      <c r="L9" s="96"/>
    </row>
    <row r="10" spans="2:12" s="1" customFormat="1" ht="16.5" thickBot="1" x14ac:dyDescent="0.3">
      <c r="B10" s="140" t="s">
        <v>102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</row>
    <row r="11" spans="2:12" s="1" customFormat="1" ht="16.5" thickTop="1" thickBot="1" x14ac:dyDescent="0.3">
      <c r="B11" s="4"/>
    </row>
    <row r="12" spans="2:12" s="1" customFormat="1" ht="15.75" thickBot="1" x14ac:dyDescent="0.3">
      <c r="B12" s="23" t="s">
        <v>88</v>
      </c>
      <c r="C12" s="24" t="s">
        <v>41</v>
      </c>
      <c r="D12" s="24" t="s">
        <v>89</v>
      </c>
      <c r="E12" s="24" t="s">
        <v>90</v>
      </c>
      <c r="F12" s="24" t="s">
        <v>91</v>
      </c>
      <c r="G12" s="24" t="s">
        <v>92</v>
      </c>
      <c r="H12" s="24" t="s">
        <v>93</v>
      </c>
      <c r="I12" s="24" t="s">
        <v>94</v>
      </c>
      <c r="J12" s="24" t="s">
        <v>95</v>
      </c>
      <c r="K12" s="24" t="s">
        <v>96</v>
      </c>
      <c r="L12" s="25" t="s">
        <v>97</v>
      </c>
    </row>
    <row r="13" spans="2:12" s="1" customFormat="1" ht="15" x14ac:dyDescent="0.25">
      <c r="B13" s="100" t="s">
        <v>103</v>
      </c>
      <c r="C13" s="101"/>
      <c r="D13" s="101"/>
      <c r="E13" s="101"/>
      <c r="F13" s="101"/>
      <c r="G13" s="101"/>
      <c r="H13" s="102"/>
      <c r="I13" s="101"/>
      <c r="J13" s="101"/>
      <c r="K13" s="101"/>
      <c r="L13" s="103"/>
    </row>
    <row r="14" spans="2:12" s="1" customFormat="1" ht="15" x14ac:dyDescent="0.25">
      <c r="B14" s="104">
        <v>41123</v>
      </c>
      <c r="C14" s="45" t="s">
        <v>62</v>
      </c>
      <c r="D14" s="45" t="s">
        <v>5</v>
      </c>
      <c r="E14" s="105">
        <v>5490942869</v>
      </c>
      <c r="F14" s="106">
        <v>1</v>
      </c>
      <c r="G14" s="106">
        <v>1</v>
      </c>
      <c r="H14" s="107">
        <v>0.50972222222222219</v>
      </c>
      <c r="I14" s="45" t="s">
        <v>99</v>
      </c>
      <c r="J14" s="45" t="s">
        <v>100</v>
      </c>
      <c r="K14" s="45" t="s">
        <v>101</v>
      </c>
      <c r="L14" s="108"/>
    </row>
    <row r="15" spans="2:12" s="1" customFormat="1" ht="15.75" thickBot="1" x14ac:dyDescent="0.3">
      <c r="B15" s="104">
        <v>41142</v>
      </c>
      <c r="C15" s="45" t="s">
        <v>49</v>
      </c>
      <c r="D15" s="45" t="s">
        <v>5</v>
      </c>
      <c r="E15" s="109">
        <v>1006357110</v>
      </c>
      <c r="F15" s="110">
        <v>1</v>
      </c>
      <c r="G15" s="110">
        <v>1</v>
      </c>
      <c r="H15" s="111">
        <v>0.50208333333333333</v>
      </c>
      <c r="I15" s="112" t="s">
        <v>99</v>
      </c>
      <c r="J15" s="112" t="s">
        <v>100</v>
      </c>
      <c r="K15" s="112" t="s">
        <v>101</v>
      </c>
      <c r="L15" s="113"/>
    </row>
    <row r="16" spans="2:12" s="1" customFormat="1" ht="15" x14ac:dyDescent="0.25">
      <c r="B16" s="100" t="s">
        <v>104</v>
      </c>
      <c r="C16" s="101"/>
      <c r="D16" s="101"/>
      <c r="E16" s="101"/>
      <c r="F16" s="101"/>
      <c r="G16" s="101"/>
      <c r="H16" s="102"/>
      <c r="I16" s="101"/>
      <c r="J16" s="101"/>
      <c r="K16" s="101"/>
      <c r="L16" s="103"/>
    </row>
    <row r="17" spans="2:14" s="1" customFormat="1" ht="15" x14ac:dyDescent="0.25">
      <c r="B17" s="104">
        <v>41122</v>
      </c>
      <c r="C17" s="45" t="s">
        <v>53</v>
      </c>
      <c r="D17" s="45" t="s">
        <v>5</v>
      </c>
      <c r="E17" s="105">
        <v>812005132</v>
      </c>
      <c r="F17" s="106">
        <v>2</v>
      </c>
      <c r="G17" s="106">
        <v>2</v>
      </c>
      <c r="H17" s="107">
        <v>0.62986111111111109</v>
      </c>
      <c r="I17" s="45" t="s">
        <v>99</v>
      </c>
      <c r="J17" s="45" t="s">
        <v>100</v>
      </c>
      <c r="K17" s="45" t="s">
        <v>101</v>
      </c>
      <c r="L17" s="108"/>
    </row>
    <row r="18" spans="2:14" s="1" customFormat="1" ht="15" x14ac:dyDescent="0.25">
      <c r="B18" s="104">
        <v>41124</v>
      </c>
      <c r="C18" s="45" t="s">
        <v>59</v>
      </c>
      <c r="D18" s="45" t="s">
        <v>5</v>
      </c>
      <c r="E18" s="105">
        <v>1198741320</v>
      </c>
      <c r="F18" s="106">
        <v>1</v>
      </c>
      <c r="G18" s="106">
        <v>1</v>
      </c>
      <c r="H18" s="107">
        <v>0.64166666666666672</v>
      </c>
      <c r="I18" s="45" t="s">
        <v>105</v>
      </c>
      <c r="J18" s="45" t="s">
        <v>100</v>
      </c>
      <c r="K18" s="45" t="s">
        <v>106</v>
      </c>
      <c r="L18" s="108">
        <v>5</v>
      </c>
    </row>
    <row r="19" spans="2:14" s="1" customFormat="1" ht="15" x14ac:dyDescent="0.25">
      <c r="B19" s="104">
        <v>41127</v>
      </c>
      <c r="C19" s="45" t="s">
        <v>107</v>
      </c>
      <c r="D19" s="45" t="s">
        <v>5</v>
      </c>
      <c r="E19" s="105">
        <v>28084717152</v>
      </c>
      <c r="F19" s="106">
        <v>14</v>
      </c>
      <c r="G19" s="106">
        <v>9</v>
      </c>
      <c r="H19" s="107">
        <v>0.66666666666666663</v>
      </c>
      <c r="I19" s="45" t="s">
        <v>108</v>
      </c>
      <c r="J19" s="45" t="s">
        <v>100</v>
      </c>
      <c r="K19" s="45" t="s">
        <v>106</v>
      </c>
      <c r="L19" s="108">
        <v>50</v>
      </c>
    </row>
    <row r="20" spans="2:14" s="1" customFormat="1" ht="15" x14ac:dyDescent="0.25">
      <c r="B20" s="104">
        <v>41131</v>
      </c>
      <c r="C20" s="45" t="s">
        <v>109</v>
      </c>
      <c r="D20" s="45" t="s">
        <v>5</v>
      </c>
      <c r="E20" s="105">
        <v>786268049</v>
      </c>
      <c r="F20" s="106">
        <v>1</v>
      </c>
      <c r="G20" s="106">
        <v>1</v>
      </c>
      <c r="H20" s="107">
        <v>0.66041666666666665</v>
      </c>
      <c r="I20" s="45" t="s">
        <v>108</v>
      </c>
      <c r="J20" s="45" t="s">
        <v>100</v>
      </c>
      <c r="K20" s="45" t="s">
        <v>106</v>
      </c>
      <c r="L20" s="108">
        <v>17.43</v>
      </c>
    </row>
    <row r="21" spans="2:14" s="1" customFormat="1" ht="15" x14ac:dyDescent="0.25">
      <c r="B21" s="104">
        <v>41151</v>
      </c>
      <c r="C21" s="45" t="s">
        <v>73</v>
      </c>
      <c r="D21" s="45" t="s">
        <v>5</v>
      </c>
      <c r="E21" s="105">
        <v>6494024700</v>
      </c>
      <c r="F21" s="106">
        <v>2</v>
      </c>
      <c r="G21" s="106">
        <v>3</v>
      </c>
      <c r="H21" s="107">
        <v>0.62847222222222221</v>
      </c>
      <c r="I21" s="45" t="s">
        <v>99</v>
      </c>
      <c r="J21" s="45" t="s">
        <v>100</v>
      </c>
      <c r="K21" s="45" t="s">
        <v>101</v>
      </c>
      <c r="L21" s="108"/>
    </row>
    <row r="22" spans="2:14" s="1" customFormat="1" ht="15" x14ac:dyDescent="0.25">
      <c r="B22" s="104">
        <v>41152</v>
      </c>
      <c r="C22" s="45" t="s">
        <v>107</v>
      </c>
      <c r="D22" s="45" t="s">
        <v>5</v>
      </c>
      <c r="E22" s="105">
        <v>3808528102</v>
      </c>
      <c r="F22" s="106">
        <v>2</v>
      </c>
      <c r="G22" s="106">
        <v>1</v>
      </c>
      <c r="H22" s="107">
        <v>0.62986111111111109</v>
      </c>
      <c r="I22" s="45" t="s">
        <v>99</v>
      </c>
      <c r="J22" s="45" t="s">
        <v>100</v>
      </c>
      <c r="K22" s="45" t="s">
        <v>101</v>
      </c>
      <c r="L22" s="108"/>
    </row>
    <row r="23" spans="2:14" s="1" customFormat="1" ht="15.75" thickBot="1" x14ac:dyDescent="0.3">
      <c r="B23" s="89">
        <v>41152</v>
      </c>
      <c r="C23" s="90" t="s">
        <v>59</v>
      </c>
      <c r="D23" s="90" t="s">
        <v>5</v>
      </c>
      <c r="E23" s="91">
        <v>277264068</v>
      </c>
      <c r="F23" s="92">
        <v>3</v>
      </c>
      <c r="G23" s="92">
        <v>3</v>
      </c>
      <c r="H23" s="93">
        <v>0.63680555555555551</v>
      </c>
      <c r="I23" s="90" t="s">
        <v>105</v>
      </c>
      <c r="J23" s="90" t="s">
        <v>100</v>
      </c>
      <c r="K23" s="90" t="s">
        <v>110</v>
      </c>
      <c r="L23" s="94" t="s">
        <v>111</v>
      </c>
    </row>
    <row r="25" spans="2:14" ht="12.75" customHeight="1" x14ac:dyDescent="0.2">
      <c r="B25" s="58" t="s">
        <v>33</v>
      </c>
      <c r="C25" s="59"/>
      <c r="D25" s="59"/>
      <c r="E25" s="141" t="s">
        <v>34</v>
      </c>
      <c r="F25" s="142"/>
      <c r="G25" s="142"/>
      <c r="H25" s="142"/>
      <c r="I25" s="142"/>
      <c r="J25" s="142"/>
      <c r="K25" s="142"/>
      <c r="L25" s="143"/>
      <c r="M25" s="83"/>
      <c r="N25" s="83"/>
    </row>
    <row r="26" spans="2:14" x14ac:dyDescent="0.2">
      <c r="B26" s="61"/>
      <c r="C26" s="62"/>
      <c r="D26" s="62"/>
      <c r="E26" s="83"/>
      <c r="F26" s="83"/>
      <c r="G26" s="83"/>
      <c r="H26" s="83"/>
      <c r="I26" s="83"/>
      <c r="J26" s="83"/>
      <c r="K26" s="83"/>
      <c r="L26" s="83"/>
      <c r="M26" s="83"/>
      <c r="N26" s="83"/>
    </row>
    <row r="27" spans="2:14" ht="12.75" customHeight="1" x14ac:dyDescent="0.2">
      <c r="B27" s="58" t="s">
        <v>35</v>
      </c>
      <c r="C27" s="59"/>
      <c r="D27" s="59"/>
      <c r="E27" s="119" t="s">
        <v>36</v>
      </c>
      <c r="F27" s="120"/>
      <c r="G27" s="120"/>
      <c r="H27" s="120"/>
      <c r="I27" s="120"/>
      <c r="J27" s="120"/>
      <c r="K27" s="120"/>
      <c r="L27" s="121"/>
      <c r="M27" s="83"/>
      <c r="N27" s="83"/>
    </row>
    <row r="28" spans="2:14" x14ac:dyDescent="0.2">
      <c r="B28" s="61"/>
      <c r="C28" s="62"/>
      <c r="D28" s="62"/>
      <c r="E28" s="122"/>
      <c r="F28" s="123"/>
      <c r="G28" s="123"/>
      <c r="H28" s="123"/>
      <c r="I28" s="123"/>
      <c r="J28" s="123"/>
      <c r="K28" s="123"/>
      <c r="L28" s="124"/>
      <c r="M28" s="83"/>
      <c r="N28" s="83"/>
    </row>
    <row r="29" spans="2:14" ht="12.75" customHeight="1" x14ac:dyDescent="0.2">
      <c r="B29" s="61"/>
      <c r="C29" s="62"/>
      <c r="D29" s="62"/>
      <c r="E29" s="125" t="s">
        <v>37</v>
      </c>
      <c r="F29" s="126"/>
      <c r="G29" s="126"/>
      <c r="H29" s="126"/>
      <c r="I29" s="126"/>
      <c r="J29" s="126"/>
      <c r="K29" s="126"/>
      <c r="L29" s="127"/>
      <c r="M29" s="84"/>
      <c r="N29" s="84"/>
    </row>
    <row r="30" spans="2:14" x14ac:dyDescent="0.2">
      <c r="B30" s="61"/>
      <c r="C30" s="62"/>
      <c r="D30" s="62"/>
      <c r="E30" s="125"/>
      <c r="F30" s="126"/>
      <c r="G30" s="126"/>
      <c r="H30" s="126"/>
      <c r="I30" s="126"/>
      <c r="J30" s="126"/>
      <c r="K30" s="126"/>
      <c r="L30" s="127"/>
      <c r="M30" s="84"/>
      <c r="N30" s="84"/>
    </row>
    <row r="31" spans="2:14" x14ac:dyDescent="0.2">
      <c r="B31" s="61"/>
      <c r="C31" s="62"/>
      <c r="D31" s="62"/>
      <c r="E31" s="137" t="s">
        <v>38</v>
      </c>
      <c r="F31" s="138"/>
      <c r="G31" s="138"/>
      <c r="H31" s="138"/>
      <c r="I31" s="138"/>
      <c r="J31" s="138"/>
      <c r="K31" s="138"/>
      <c r="L31" s="139"/>
      <c r="M31" s="88"/>
      <c r="N31" s="88"/>
    </row>
  </sheetData>
  <mergeCells count="7">
    <mergeCell ref="E31:L31"/>
    <mergeCell ref="B2:L2"/>
    <mergeCell ref="B5:L5"/>
    <mergeCell ref="B10:L10"/>
    <mergeCell ref="E25:L25"/>
    <mergeCell ref="E27:L28"/>
    <mergeCell ref="E29:L30"/>
  </mergeCells>
  <printOptions horizontalCentered="1"/>
  <pageMargins left="0.59055118110236227" right="0.59055118110236227" top="0" bottom="0" header="0" footer="0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Resúmen Incumplimientos</vt:lpstr>
      <vt:lpstr>2. Ranking Incumplimientos</vt:lpstr>
      <vt:lpstr>3. Incumplimientos Mes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Pezoa Flores Vanessa Olivia</dc:creator>
  <cp:lastModifiedBy>Pezoa Flores Vanessa Olivia</cp:lastModifiedBy>
  <dcterms:created xsi:type="dcterms:W3CDTF">2012-09-28T19:23:04Z</dcterms:created>
  <dcterms:modified xsi:type="dcterms:W3CDTF">2012-10-01T13:24:44Z</dcterms:modified>
</cp:coreProperties>
</file>